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1032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<sst xmlns="http://schemas.openxmlformats.org/spreadsheetml/2006/main" count="211" uniqueCount="134">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</sst>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12" xfId="45" applyFont="1" applyFill="1" applyBorder="1" applyAlignment="1" applyProtection="1">
      <alignment vertical="center"/>
      <protection/>
    </xf>
    <xf numFmtId="171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171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0" fillId="0" borderId="13" xfId="45" applyFont="1" applyFill="1" applyBorder="1" applyAlignment="1" applyProtection="1">
      <alignment vertical="center"/>
      <protection/>
    </xf>
    <xf numFmtId="171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171" fontId="7" fillId="33" borderId="12" xfId="45" applyFont="1" applyFill="1" applyBorder="1" applyAlignment="1" applyProtection="1">
      <alignment vertical="center"/>
      <protection/>
    </xf>
    <xf numFmtId="171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171" fontId="0" fillId="0" borderId="12" xfId="45" applyFont="1" applyFill="1" applyBorder="1" applyAlignment="1" applyProtection="1">
      <alignment/>
      <protection/>
    </xf>
    <xf numFmtId="171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171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171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171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/>
    </xf>
    <xf numFmtId="171" fontId="6" fillId="33" borderId="30" xfId="45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61">
      <selection activeCell="C11" sqref="C1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8" t="s">
        <v>131</v>
      </c>
      <c r="C5" s="39">
        <v>202</v>
      </c>
    </row>
    <row r="7" spans="1:6" ht="24" customHeight="1">
      <c r="A7" s="40" t="s">
        <v>7</v>
      </c>
      <c r="B7" s="46" t="s">
        <v>9</v>
      </c>
      <c r="C7" s="42" t="s">
        <v>1</v>
      </c>
      <c r="D7" s="42" t="s">
        <v>2</v>
      </c>
      <c r="E7" s="4"/>
      <c r="F7" s="4"/>
    </row>
    <row r="8" spans="1:6" ht="12.75">
      <c r="A8" s="41"/>
      <c r="B8" s="45" t="s">
        <v>8</v>
      </c>
      <c r="C8" s="7">
        <v>4439731.47</v>
      </c>
      <c r="D8" s="44"/>
      <c r="E8" s="6"/>
      <c r="F8" s="6"/>
    </row>
    <row r="9" spans="1:6" ht="12.75">
      <c r="A9" s="41"/>
      <c r="B9" s="47" t="s">
        <v>10</v>
      </c>
      <c r="C9" s="7">
        <v>0</v>
      </c>
      <c r="D9" s="44"/>
      <c r="E9" s="6"/>
      <c r="F9" s="6"/>
    </row>
    <row r="10" spans="1:6" ht="12.75">
      <c r="A10" s="41"/>
      <c r="B10" s="47" t="s">
        <v>11</v>
      </c>
      <c r="C10" s="7">
        <v>1624836.22</v>
      </c>
      <c r="D10" s="44"/>
      <c r="E10" s="6"/>
      <c r="F10" s="6"/>
    </row>
    <row r="11" spans="1:6" ht="12.75">
      <c r="A11" s="41"/>
      <c r="B11" s="47" t="s">
        <v>12</v>
      </c>
      <c r="C11" s="7"/>
      <c r="D11" s="7">
        <v>0</v>
      </c>
      <c r="E11" s="6"/>
      <c r="F11" s="6"/>
    </row>
    <row r="12" spans="1:6" ht="12.75">
      <c r="A12" s="41"/>
      <c r="B12" s="48"/>
      <c r="C12" s="7"/>
      <c r="D12" s="44"/>
      <c r="E12" s="6"/>
      <c r="F12" s="6"/>
    </row>
    <row r="13" spans="1:6" ht="12.75">
      <c r="A13" s="49" t="s">
        <v>13</v>
      </c>
      <c r="B13" s="47" t="s">
        <v>14</v>
      </c>
      <c r="C13" s="43"/>
      <c r="D13" s="44"/>
      <c r="E13" s="6"/>
      <c r="F13" s="6"/>
    </row>
    <row r="14" spans="1:6" ht="12.75">
      <c r="A14" s="50">
        <v>10101</v>
      </c>
      <c r="B14" s="51" t="s">
        <v>15</v>
      </c>
      <c r="C14" s="7">
        <v>329222075.9</v>
      </c>
      <c r="D14" s="7">
        <v>0</v>
      </c>
      <c r="E14" s="8"/>
      <c r="F14" s="8"/>
    </row>
    <row r="15" spans="1:6" ht="12.75">
      <c r="A15" s="50">
        <v>10102</v>
      </c>
      <c r="B15" s="51" t="s">
        <v>16</v>
      </c>
      <c r="C15" s="7">
        <v>0</v>
      </c>
      <c r="D15" s="7">
        <v>0</v>
      </c>
      <c r="E15" s="8"/>
      <c r="F15" s="8"/>
    </row>
    <row r="16" spans="1:6" ht="12.75">
      <c r="A16" s="50">
        <v>10103</v>
      </c>
      <c r="B16" s="51" t="s">
        <v>17</v>
      </c>
      <c r="C16" s="7">
        <v>0</v>
      </c>
      <c r="D16" s="7">
        <v>0</v>
      </c>
      <c r="E16" s="8"/>
      <c r="F16" s="8"/>
    </row>
    <row r="17" spans="1:6" ht="12.75">
      <c r="A17" s="50">
        <v>10104</v>
      </c>
      <c r="B17" s="51" t="s">
        <v>18</v>
      </c>
      <c r="C17" s="7">
        <v>0</v>
      </c>
      <c r="D17" s="7">
        <v>0</v>
      </c>
      <c r="E17" s="8"/>
      <c r="F17" s="8"/>
    </row>
    <row r="18" spans="1:6" ht="12.75">
      <c r="A18" s="50">
        <v>10301</v>
      </c>
      <c r="B18" s="51" t="s">
        <v>19</v>
      </c>
      <c r="C18" s="7">
        <v>139861117.18</v>
      </c>
      <c r="D18" s="7">
        <v>0</v>
      </c>
      <c r="E18" s="8"/>
      <c r="F18" s="8"/>
    </row>
    <row r="19" spans="1:6" ht="12.75">
      <c r="A19" s="50">
        <v>10302</v>
      </c>
      <c r="B19" s="51" t="s">
        <v>20</v>
      </c>
      <c r="C19" s="7">
        <v>0</v>
      </c>
      <c r="D19" s="7">
        <v>0</v>
      </c>
      <c r="E19" s="8"/>
      <c r="F19" s="8"/>
    </row>
    <row r="20" spans="1:6" ht="15">
      <c r="A20" s="57">
        <v>10000</v>
      </c>
      <c r="B20" s="10" t="s">
        <v>21</v>
      </c>
      <c r="C20" s="11">
        <f>SUM(C14:C19)</f>
        <v>469083193.08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3" t="s">
        <v>22</v>
      </c>
      <c r="B22" s="47" t="s">
        <v>23</v>
      </c>
      <c r="C22" s="7"/>
      <c r="D22" s="44"/>
      <c r="E22" s="6"/>
      <c r="F22" s="6"/>
    </row>
    <row r="23" spans="1:6" ht="12.75">
      <c r="A23" s="50">
        <v>20101</v>
      </c>
      <c r="B23" s="51" t="s">
        <v>24</v>
      </c>
      <c r="C23" s="7">
        <v>202229832</v>
      </c>
      <c r="D23" s="7">
        <v>0</v>
      </c>
      <c r="E23" s="8"/>
      <c r="F23" s="8"/>
    </row>
    <row r="24" spans="1:6" ht="12.75">
      <c r="A24" s="55">
        <v>20102</v>
      </c>
      <c r="B24" s="54" t="s">
        <v>25</v>
      </c>
      <c r="C24" s="7">
        <v>0</v>
      </c>
      <c r="D24" s="7">
        <v>0</v>
      </c>
      <c r="E24" s="8"/>
      <c r="F24" s="8"/>
    </row>
    <row r="25" spans="1:6" ht="12.75">
      <c r="A25" s="50">
        <v>20103</v>
      </c>
      <c r="B25" s="51" t="s">
        <v>26</v>
      </c>
      <c r="C25" s="7">
        <v>0</v>
      </c>
      <c r="D25" s="7">
        <v>0</v>
      </c>
      <c r="E25" s="8"/>
      <c r="F25" s="8"/>
    </row>
    <row r="26" spans="1:6" ht="12.75">
      <c r="A26" s="50">
        <v>20104</v>
      </c>
      <c r="B26" s="51" t="s">
        <v>27</v>
      </c>
      <c r="C26" s="7">
        <v>0</v>
      </c>
      <c r="D26" s="7">
        <v>0</v>
      </c>
      <c r="E26" s="8"/>
      <c r="F26" s="8"/>
    </row>
    <row r="27" spans="1:6" ht="12.75">
      <c r="A27" s="50">
        <v>20105</v>
      </c>
      <c r="B27" s="51" t="s">
        <v>28</v>
      </c>
      <c r="C27" s="7">
        <v>18622072.21</v>
      </c>
      <c r="D27" s="7">
        <v>0</v>
      </c>
      <c r="E27" s="8"/>
      <c r="F27" s="8"/>
    </row>
    <row r="28" spans="1:6" ht="15">
      <c r="A28" s="75">
        <v>20000</v>
      </c>
      <c r="B28" s="76" t="s">
        <v>29</v>
      </c>
      <c r="C28" s="77">
        <f>SUM(C23:C27)</f>
        <v>220851904.21</v>
      </c>
      <c r="D28" s="77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6" t="s">
        <v>30</v>
      </c>
      <c r="B30" s="47" t="s">
        <v>31</v>
      </c>
      <c r="C30" s="7"/>
      <c r="D30" s="7"/>
      <c r="E30" s="8"/>
      <c r="F30" s="8"/>
    </row>
    <row r="31" spans="1:6" ht="12.75">
      <c r="A31" s="50">
        <v>30100</v>
      </c>
      <c r="B31" s="51" t="s">
        <v>32</v>
      </c>
      <c r="C31" s="7">
        <v>32332110.96</v>
      </c>
      <c r="D31" s="7">
        <v>0</v>
      </c>
      <c r="E31" s="8"/>
      <c r="F31" s="8"/>
    </row>
    <row r="32" spans="1:6" ht="12.75">
      <c r="A32" s="55">
        <v>30200</v>
      </c>
      <c r="B32" s="54" t="s">
        <v>33</v>
      </c>
      <c r="C32" s="7">
        <v>136836550</v>
      </c>
      <c r="D32" s="7">
        <v>0</v>
      </c>
      <c r="E32" s="8"/>
      <c r="F32" s="8"/>
    </row>
    <row r="33" spans="1:6" ht="12.75">
      <c r="A33" s="55">
        <v>30300</v>
      </c>
      <c r="B33" s="54" t="s">
        <v>34</v>
      </c>
      <c r="C33" s="7">
        <v>455818.65</v>
      </c>
      <c r="D33" s="7">
        <v>0</v>
      </c>
      <c r="E33" s="8"/>
      <c r="F33" s="8"/>
    </row>
    <row r="34" spans="1:6" ht="12.75">
      <c r="A34" s="55">
        <v>30400</v>
      </c>
      <c r="B34" s="54" t="s">
        <v>35</v>
      </c>
      <c r="C34" s="7">
        <v>0</v>
      </c>
      <c r="D34" s="7">
        <v>0</v>
      </c>
      <c r="E34" s="8"/>
      <c r="F34" s="8"/>
    </row>
    <row r="35" spans="1:6" ht="12.75">
      <c r="A35" s="50">
        <v>30500</v>
      </c>
      <c r="B35" s="51" t="s">
        <v>36</v>
      </c>
      <c r="C35" s="7">
        <v>10039323.37</v>
      </c>
      <c r="D35" s="7">
        <v>0</v>
      </c>
      <c r="E35" s="8"/>
      <c r="F35" s="8"/>
    </row>
    <row r="36" spans="1:6" ht="15">
      <c r="A36" s="57">
        <v>30000</v>
      </c>
      <c r="B36" s="10" t="s">
        <v>37</v>
      </c>
      <c r="C36" s="11">
        <f>SUM(C31:C35)</f>
        <v>179663802.98000002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6" t="s">
        <v>38</v>
      </c>
      <c r="B38" s="45" t="s">
        <v>39</v>
      </c>
      <c r="C38" s="15"/>
      <c r="D38" s="16"/>
      <c r="E38" s="6"/>
      <c r="F38" s="6"/>
    </row>
    <row r="39" spans="1:6" ht="12.75">
      <c r="A39" s="50">
        <v>40100</v>
      </c>
      <c r="B39" s="51" t="s">
        <v>40</v>
      </c>
      <c r="C39" s="7">
        <v>0</v>
      </c>
      <c r="D39" s="7">
        <v>0</v>
      </c>
      <c r="E39" s="8"/>
      <c r="F39" s="8"/>
    </row>
    <row r="40" spans="1:6" ht="12.75">
      <c r="A40" s="50">
        <v>40200</v>
      </c>
      <c r="B40" s="51" t="s">
        <v>41</v>
      </c>
      <c r="C40" s="7">
        <v>52345704.39</v>
      </c>
      <c r="D40" s="7">
        <v>0</v>
      </c>
      <c r="E40" s="8"/>
      <c r="F40" s="8"/>
    </row>
    <row r="41" spans="1:6" ht="12.75">
      <c r="A41" s="50">
        <v>40300</v>
      </c>
      <c r="B41" s="51" t="s">
        <v>42</v>
      </c>
      <c r="C41" s="7">
        <v>50000</v>
      </c>
      <c r="D41" s="7">
        <v>0</v>
      </c>
      <c r="E41" s="8"/>
      <c r="F41" s="8"/>
    </row>
    <row r="42" spans="1:6" ht="12.75">
      <c r="A42" s="50">
        <v>40400</v>
      </c>
      <c r="B42" s="51" t="s">
        <v>43</v>
      </c>
      <c r="C42" s="7">
        <v>37118.39</v>
      </c>
      <c r="D42" s="7">
        <v>0</v>
      </c>
      <c r="E42" s="8"/>
      <c r="F42" s="8"/>
    </row>
    <row r="43" spans="1:6" ht="12.75">
      <c r="A43" s="55">
        <v>40500</v>
      </c>
      <c r="B43" s="54" t="s">
        <v>44</v>
      </c>
      <c r="C43" s="7">
        <v>7668573.52</v>
      </c>
      <c r="D43" s="7">
        <v>0</v>
      </c>
      <c r="E43" s="8"/>
      <c r="F43" s="8"/>
    </row>
    <row r="44" spans="1:6" ht="15">
      <c r="A44" s="57">
        <v>40000</v>
      </c>
      <c r="B44" s="10" t="s">
        <v>45</v>
      </c>
      <c r="C44" s="11">
        <f>SUM(C39:C43)</f>
        <v>60101396.3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6" t="s">
        <v>46</v>
      </c>
      <c r="B46" s="45" t="s">
        <v>47</v>
      </c>
      <c r="C46" s="15"/>
      <c r="D46" s="16"/>
      <c r="E46" s="6"/>
      <c r="F46" s="6"/>
    </row>
    <row r="47" spans="1:6" ht="12.75">
      <c r="A47" s="50">
        <v>50100</v>
      </c>
      <c r="B47" s="51" t="s">
        <v>48</v>
      </c>
      <c r="C47" s="7">
        <v>0</v>
      </c>
      <c r="D47" s="7">
        <v>0</v>
      </c>
      <c r="E47" s="8"/>
      <c r="F47" s="8"/>
    </row>
    <row r="48" spans="1:6" ht="12.75">
      <c r="A48" s="50">
        <v>50200</v>
      </c>
      <c r="B48" s="51" t="s">
        <v>49</v>
      </c>
      <c r="C48" s="7">
        <v>0</v>
      </c>
      <c r="D48" s="7">
        <v>0</v>
      </c>
      <c r="E48" s="8"/>
      <c r="F48" s="8"/>
    </row>
    <row r="49" spans="1:6" ht="12.75">
      <c r="A49" s="50">
        <v>50300</v>
      </c>
      <c r="B49" s="51" t="s">
        <v>50</v>
      </c>
      <c r="C49" s="7">
        <v>0</v>
      </c>
      <c r="D49" s="7">
        <v>0</v>
      </c>
      <c r="E49" s="8"/>
      <c r="F49" s="8"/>
    </row>
    <row r="50" spans="1:6" ht="12.75">
      <c r="A50" s="50">
        <v>50400</v>
      </c>
      <c r="B50" s="51" t="s">
        <v>51</v>
      </c>
      <c r="C50" s="7">
        <v>0</v>
      </c>
      <c r="D50" s="7">
        <v>0</v>
      </c>
      <c r="E50" s="8"/>
      <c r="F50" s="8"/>
    </row>
    <row r="51" spans="1:6" ht="15">
      <c r="A51" s="57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6" t="s">
        <v>53</v>
      </c>
      <c r="B53" s="45" t="s">
        <v>54</v>
      </c>
      <c r="C53" s="15"/>
      <c r="D53" s="16"/>
      <c r="E53" s="6"/>
      <c r="F53" s="6"/>
    </row>
    <row r="54" spans="1:6" ht="12.75">
      <c r="A54" s="50">
        <v>60100</v>
      </c>
      <c r="B54" s="51" t="s">
        <v>48</v>
      </c>
      <c r="C54" s="7">
        <v>0</v>
      </c>
      <c r="D54" s="7">
        <v>0</v>
      </c>
      <c r="E54" s="8"/>
      <c r="F54" s="8"/>
    </row>
    <row r="55" spans="1:6" ht="12.75">
      <c r="A55" s="50">
        <v>60200</v>
      </c>
      <c r="B55" s="51" t="s">
        <v>49</v>
      </c>
      <c r="C55" s="7">
        <v>0</v>
      </c>
      <c r="D55" s="7">
        <v>0</v>
      </c>
      <c r="E55" s="8"/>
      <c r="F55" s="8"/>
    </row>
    <row r="56" spans="1:6" ht="12.75">
      <c r="A56" s="50">
        <v>60300</v>
      </c>
      <c r="B56" s="51" t="s">
        <v>50</v>
      </c>
      <c r="C56" s="7">
        <v>0</v>
      </c>
      <c r="D56" s="7">
        <v>0</v>
      </c>
      <c r="E56" s="8"/>
      <c r="F56" s="8"/>
    </row>
    <row r="57" spans="1:6" ht="12.75">
      <c r="A57" s="50">
        <v>60400</v>
      </c>
      <c r="B57" s="51" t="s">
        <v>51</v>
      </c>
      <c r="C57" s="7">
        <v>0</v>
      </c>
      <c r="D57" s="7">
        <v>0</v>
      </c>
      <c r="E57" s="8"/>
      <c r="F57" s="8"/>
    </row>
    <row r="58" spans="1:6" ht="15">
      <c r="A58" s="57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6" t="s">
        <v>56</v>
      </c>
      <c r="B60" s="45" t="s">
        <v>57</v>
      </c>
      <c r="C60" s="15"/>
      <c r="D60" s="16"/>
      <c r="E60" s="6"/>
      <c r="F60" s="6"/>
    </row>
    <row r="61" spans="1:6" ht="12.75">
      <c r="A61" s="50">
        <v>70100</v>
      </c>
      <c r="B61" s="51" t="s">
        <v>58</v>
      </c>
      <c r="C61" s="7">
        <v>750000000</v>
      </c>
      <c r="D61" s="7">
        <v>0</v>
      </c>
      <c r="E61" s="8"/>
      <c r="F61" s="8"/>
    </row>
    <row r="62" spans="1:6" ht="15">
      <c r="A62" s="52">
        <v>70000</v>
      </c>
      <c r="B62" s="10" t="s">
        <v>59</v>
      </c>
      <c r="C62" s="11">
        <f>SUM(C61)</f>
        <v>750000000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6" t="s">
        <v>60</v>
      </c>
      <c r="B64" s="45" t="s">
        <v>61</v>
      </c>
      <c r="C64" s="15"/>
      <c r="D64" s="16"/>
      <c r="E64" s="6"/>
      <c r="F64" s="6"/>
    </row>
    <row r="65" spans="1:6" ht="12.75">
      <c r="A65" s="50">
        <v>90100</v>
      </c>
      <c r="B65" s="51" t="s">
        <v>62</v>
      </c>
      <c r="C65" s="7">
        <v>709045426</v>
      </c>
      <c r="D65" s="7">
        <v>0</v>
      </c>
      <c r="E65" s="8"/>
      <c r="F65" s="8"/>
    </row>
    <row r="66" spans="1:6" ht="12.75">
      <c r="A66" s="50">
        <v>90200</v>
      </c>
      <c r="B66" s="51" t="s">
        <v>63</v>
      </c>
      <c r="C66" s="7">
        <v>9795953.95</v>
      </c>
      <c r="D66" s="7">
        <v>0</v>
      </c>
      <c r="E66" s="8"/>
      <c r="F66" s="8"/>
    </row>
    <row r="67" spans="1:6" ht="15">
      <c r="A67" s="52">
        <v>90000</v>
      </c>
      <c r="B67" s="10" t="s">
        <v>64</v>
      </c>
      <c r="C67" s="11">
        <f>SUM(C65:C66)</f>
        <v>718841379.95</v>
      </c>
      <c r="D67" s="11">
        <f>SUM(D65:D66)</f>
        <v>0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2398541676.52</v>
      </c>
      <c r="D68" s="18">
        <f>+D20+D28+D36+D44+D51+D58+D62+D67</f>
        <v>0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2404606244.2099996</v>
      </c>
      <c r="D69" s="18">
        <f>+D68+D11</f>
        <v>0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workbookViewId="0" topLeftCell="BL1">
      <selection activeCell="A47" sqref="A47:IV47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38"/>
      <c r="C5" s="38" t="s">
        <v>131</v>
      </c>
      <c r="D5" s="3">
        <f>Entrate!C5</f>
        <v>202</v>
      </c>
      <c r="G5" s="3"/>
    </row>
    <row r="6" spans="2:7" ht="18.75">
      <c r="B6" s="3"/>
      <c r="G6" s="3"/>
    </row>
    <row r="7" spans="1:75" ht="12.75" customHeight="1">
      <c r="A7" s="73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1" customFormat="1" ht="58.5" customHeight="1">
      <c r="A8" s="22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1" customFormat="1" ht="11.25" customHeight="1">
      <c r="A9" s="22"/>
      <c r="B9" s="58"/>
      <c r="C9" s="81" t="s">
        <v>4</v>
      </c>
      <c r="D9" s="82"/>
      <c r="E9" s="59" t="s">
        <v>5</v>
      </c>
      <c r="F9" s="81" t="s">
        <v>4</v>
      </c>
      <c r="G9" s="82"/>
      <c r="H9" s="66" t="s">
        <v>5</v>
      </c>
      <c r="I9" s="81" t="s">
        <v>4</v>
      </c>
      <c r="J9" s="82"/>
      <c r="K9" s="23" t="s">
        <v>5</v>
      </c>
      <c r="L9" s="81" t="s">
        <v>4</v>
      </c>
      <c r="M9" s="82"/>
      <c r="N9" s="23" t="s">
        <v>5</v>
      </c>
      <c r="O9" s="81" t="s">
        <v>4</v>
      </c>
      <c r="P9" s="82"/>
      <c r="Q9" s="23" t="s">
        <v>5</v>
      </c>
      <c r="R9" s="100" t="s">
        <v>4</v>
      </c>
      <c r="S9" s="82"/>
      <c r="T9" s="59" t="s">
        <v>5</v>
      </c>
      <c r="U9" s="81" t="s">
        <v>4</v>
      </c>
      <c r="V9" s="82"/>
      <c r="W9" s="66" t="s">
        <v>5</v>
      </c>
      <c r="X9" s="81" t="s">
        <v>4</v>
      </c>
      <c r="Y9" s="82"/>
      <c r="Z9" s="23" t="s">
        <v>5</v>
      </c>
      <c r="AA9" s="81" t="s">
        <v>4</v>
      </c>
      <c r="AB9" s="82"/>
      <c r="AC9" s="23" t="s">
        <v>5</v>
      </c>
      <c r="AD9" s="81" t="s">
        <v>4</v>
      </c>
      <c r="AE9" s="82"/>
      <c r="AF9" s="23" t="s">
        <v>5</v>
      </c>
      <c r="AG9" s="100" t="s">
        <v>4</v>
      </c>
      <c r="AH9" s="82"/>
      <c r="AI9" s="59" t="s">
        <v>5</v>
      </c>
      <c r="AJ9" s="81" t="s">
        <v>4</v>
      </c>
      <c r="AK9" s="82"/>
      <c r="AL9" s="66" t="s">
        <v>5</v>
      </c>
      <c r="AM9" s="81" t="s">
        <v>4</v>
      </c>
      <c r="AN9" s="82"/>
      <c r="AO9" s="23" t="s">
        <v>5</v>
      </c>
      <c r="AP9" s="81" t="s">
        <v>4</v>
      </c>
      <c r="AQ9" s="82"/>
      <c r="AR9" s="23" t="s">
        <v>5</v>
      </c>
      <c r="AS9" s="81" t="s">
        <v>4</v>
      </c>
      <c r="AT9" s="82"/>
      <c r="AU9" s="23" t="s">
        <v>5</v>
      </c>
      <c r="AV9" s="100" t="s">
        <v>4</v>
      </c>
      <c r="AW9" s="82"/>
      <c r="AX9" s="59" t="s">
        <v>5</v>
      </c>
      <c r="AY9" s="81" t="s">
        <v>4</v>
      </c>
      <c r="AZ9" s="82"/>
      <c r="BA9" s="66" t="s">
        <v>5</v>
      </c>
      <c r="BB9" s="81" t="s">
        <v>4</v>
      </c>
      <c r="BC9" s="82"/>
      <c r="BD9" s="23" t="s">
        <v>5</v>
      </c>
      <c r="BE9" s="81" t="s">
        <v>4</v>
      </c>
      <c r="BF9" s="82"/>
      <c r="BG9" s="23" t="s">
        <v>5</v>
      </c>
      <c r="BH9" s="81" t="s">
        <v>4</v>
      </c>
      <c r="BI9" s="82"/>
      <c r="BJ9" s="23" t="s">
        <v>5</v>
      </c>
      <c r="BK9" s="100" t="s">
        <v>4</v>
      </c>
      <c r="BL9" s="82"/>
      <c r="BM9" s="59" t="s">
        <v>5</v>
      </c>
      <c r="BN9" s="81" t="s">
        <v>4</v>
      </c>
      <c r="BO9" s="82"/>
      <c r="BP9" s="66" t="s">
        <v>5</v>
      </c>
      <c r="BQ9" s="81" t="s">
        <v>4</v>
      </c>
      <c r="BR9" s="82"/>
      <c r="BS9" s="23" t="s">
        <v>5</v>
      </c>
      <c r="BT9" s="74" t="s">
        <v>4</v>
      </c>
      <c r="BU9" s="81" t="s">
        <v>4</v>
      </c>
      <c r="BV9" s="82"/>
      <c r="BW9" s="23" t="s">
        <v>5</v>
      </c>
    </row>
    <row r="10" spans="1:75" s="21" customFormat="1" ht="39" customHeight="1">
      <c r="A10" s="4"/>
      <c r="B10" s="58"/>
      <c r="C10" s="60"/>
      <c r="D10" s="64" t="s">
        <v>72</v>
      </c>
      <c r="E10" s="62"/>
      <c r="F10" s="63"/>
      <c r="G10" s="64" t="s">
        <v>72</v>
      </c>
      <c r="H10" s="65"/>
      <c r="I10" s="63"/>
      <c r="J10" s="67" t="s">
        <v>72</v>
      </c>
      <c r="K10" s="62"/>
      <c r="L10" s="61"/>
      <c r="M10" s="67" t="s">
        <v>72</v>
      </c>
      <c r="N10" s="62"/>
      <c r="O10" s="63"/>
      <c r="P10" s="67" t="s">
        <v>72</v>
      </c>
      <c r="Q10" s="62"/>
      <c r="R10" s="60"/>
      <c r="S10" s="64" t="s">
        <v>72</v>
      </c>
      <c r="T10" s="62"/>
      <c r="U10" s="63"/>
      <c r="V10" s="64" t="s">
        <v>72</v>
      </c>
      <c r="W10" s="65"/>
      <c r="X10" s="63"/>
      <c r="Y10" s="67" t="s">
        <v>72</v>
      </c>
      <c r="Z10" s="62"/>
      <c r="AA10" s="61"/>
      <c r="AB10" s="67" t="s">
        <v>72</v>
      </c>
      <c r="AC10" s="62"/>
      <c r="AD10" s="63"/>
      <c r="AE10" s="67" t="s">
        <v>72</v>
      </c>
      <c r="AF10" s="62"/>
      <c r="AG10" s="60"/>
      <c r="AH10" s="64" t="s">
        <v>72</v>
      </c>
      <c r="AI10" s="62"/>
      <c r="AJ10" s="63"/>
      <c r="AK10" s="64" t="s">
        <v>72</v>
      </c>
      <c r="AL10" s="65"/>
      <c r="AM10" s="63"/>
      <c r="AN10" s="67" t="s">
        <v>72</v>
      </c>
      <c r="AO10" s="62"/>
      <c r="AP10" s="61"/>
      <c r="AQ10" s="67" t="s">
        <v>72</v>
      </c>
      <c r="AR10" s="62"/>
      <c r="AS10" s="63"/>
      <c r="AT10" s="67" t="s">
        <v>72</v>
      </c>
      <c r="AU10" s="62"/>
      <c r="AV10" s="60"/>
      <c r="AW10" s="64" t="s">
        <v>72</v>
      </c>
      <c r="AX10" s="62"/>
      <c r="AY10" s="63"/>
      <c r="AZ10" s="64" t="s">
        <v>72</v>
      </c>
      <c r="BA10" s="65"/>
      <c r="BB10" s="63"/>
      <c r="BC10" s="67" t="s">
        <v>72</v>
      </c>
      <c r="BD10" s="62"/>
      <c r="BE10" s="61"/>
      <c r="BF10" s="67" t="s">
        <v>72</v>
      </c>
      <c r="BG10" s="62"/>
      <c r="BH10" s="63"/>
      <c r="BI10" s="67" t="s">
        <v>72</v>
      </c>
      <c r="BJ10" s="62"/>
      <c r="BK10" s="60"/>
      <c r="BL10" s="64" t="s">
        <v>72</v>
      </c>
      <c r="BM10" s="62"/>
      <c r="BN10" s="63"/>
      <c r="BO10" s="64" t="s">
        <v>72</v>
      </c>
      <c r="BP10" s="65"/>
      <c r="BQ10" s="63"/>
      <c r="BR10" s="67" t="s">
        <v>72</v>
      </c>
      <c r="BS10" s="62"/>
      <c r="BT10" s="61"/>
      <c r="BU10" s="63"/>
      <c r="BV10" s="67" t="s">
        <v>72</v>
      </c>
      <c r="BW10" s="62"/>
    </row>
    <row r="11" spans="1:75" s="2" customFormat="1" ht="11.2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68"/>
      <c r="L11" s="26"/>
      <c r="M11" s="26"/>
      <c r="N11" s="6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8"/>
      <c r="AA11" s="26"/>
      <c r="AB11" s="26"/>
      <c r="AC11" s="68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68"/>
      <c r="AP11" s="26"/>
      <c r="AQ11" s="26"/>
      <c r="AR11" s="68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68"/>
      <c r="BE11" s="26"/>
      <c r="BF11" s="26"/>
      <c r="BG11" s="68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68"/>
      <c r="BT11" s="26"/>
      <c r="BU11" s="26"/>
      <c r="BV11" s="26"/>
      <c r="BW11" s="26"/>
    </row>
    <row r="12" spans="1:75" s="2" customFormat="1" ht="11.25" customHeight="1">
      <c r="A12" s="24"/>
      <c r="B12" s="56" t="s">
        <v>73</v>
      </c>
      <c r="C12" s="26"/>
      <c r="D12" s="26"/>
      <c r="E12" s="26"/>
      <c r="F12" s="26"/>
      <c r="G12" s="26"/>
      <c r="H12" s="26"/>
      <c r="I12" s="26"/>
      <c r="J12" s="26"/>
      <c r="K12" s="68"/>
      <c r="L12" s="26"/>
      <c r="M12" s="26"/>
      <c r="N12" s="6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8"/>
      <c r="AA12" s="26"/>
      <c r="AB12" s="26"/>
      <c r="AC12" s="68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68"/>
      <c r="AP12" s="26"/>
      <c r="AQ12" s="26"/>
      <c r="AR12" s="68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68"/>
      <c r="BE12" s="26"/>
      <c r="BF12" s="26"/>
      <c r="BG12" s="68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68"/>
      <c r="BT12" s="28">
        <v>500000</v>
      </c>
      <c r="BU12" s="28">
        <v>0</v>
      </c>
      <c r="BV12" s="26"/>
      <c r="BW12" s="26"/>
    </row>
    <row r="13" spans="1:75" s="2" customFormat="1" ht="11.25" customHeight="1">
      <c r="A13" s="24"/>
      <c r="B13" s="56"/>
      <c r="C13" s="26"/>
      <c r="D13" s="26"/>
      <c r="E13" s="26"/>
      <c r="F13" s="26"/>
      <c r="G13" s="26"/>
      <c r="H13" s="26"/>
      <c r="I13" s="26"/>
      <c r="J13" s="26"/>
      <c r="K13" s="68"/>
      <c r="L13" s="26"/>
      <c r="M13" s="26"/>
      <c r="N13" s="68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8"/>
      <c r="AA13" s="26"/>
      <c r="AB13" s="26"/>
      <c r="AC13" s="68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68"/>
      <c r="AP13" s="26"/>
      <c r="AQ13" s="26"/>
      <c r="AR13" s="68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68"/>
      <c r="BE13" s="26"/>
      <c r="BF13" s="26"/>
      <c r="BG13" s="68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68"/>
      <c r="BT13" s="26"/>
      <c r="BU13" s="26"/>
      <c r="BV13" s="26"/>
      <c r="BW13" s="26"/>
    </row>
    <row r="14" spans="1:75" ht="12.75">
      <c r="A14" s="49"/>
      <c r="B14" s="47" t="s">
        <v>74</v>
      </c>
      <c r="C14" s="43"/>
      <c r="D14" s="44"/>
      <c r="E14" s="44"/>
      <c r="F14" s="4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3"/>
      <c r="S14" s="44"/>
      <c r="T14" s="44"/>
      <c r="U14" s="4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3"/>
      <c r="AH14" s="44"/>
      <c r="AI14" s="44"/>
      <c r="AJ14" s="4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3"/>
      <c r="AW14" s="44"/>
      <c r="AX14" s="44"/>
      <c r="AY14" s="4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43"/>
      <c r="BL14" s="44"/>
      <c r="BM14" s="44"/>
      <c r="BN14" s="4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5" ht="15">
      <c r="A15" s="25">
        <v>101</v>
      </c>
      <c r="B15" s="27" t="s">
        <v>75</v>
      </c>
      <c r="C15" s="28">
        <v>83882539.53</v>
      </c>
      <c r="D15" s="28">
        <v>0</v>
      </c>
      <c r="E15" s="28">
        <v>0</v>
      </c>
      <c r="F15" s="28">
        <v>109425.78</v>
      </c>
      <c r="G15" s="28">
        <v>0</v>
      </c>
      <c r="H15" s="28">
        <v>0</v>
      </c>
      <c r="I15" s="28">
        <v>27491756.47</v>
      </c>
      <c r="J15" s="28">
        <v>0</v>
      </c>
      <c r="K15" s="28">
        <v>0</v>
      </c>
      <c r="L15" s="28">
        <v>15223553.49</v>
      </c>
      <c r="M15" s="28">
        <v>0</v>
      </c>
      <c r="N15" s="28">
        <v>0</v>
      </c>
      <c r="O15" s="28">
        <v>6377393.44</v>
      </c>
      <c r="P15" s="28">
        <v>0</v>
      </c>
      <c r="Q15" s="28">
        <v>0</v>
      </c>
      <c r="R15" s="28">
        <v>1909590.67</v>
      </c>
      <c r="S15" s="28">
        <v>0</v>
      </c>
      <c r="T15" s="28">
        <v>0</v>
      </c>
      <c r="U15" s="28">
        <v>487433.03</v>
      </c>
      <c r="V15" s="28">
        <v>0</v>
      </c>
      <c r="W15" s="28">
        <v>0</v>
      </c>
      <c r="X15" s="28">
        <v>22147357.79</v>
      </c>
      <c r="Y15" s="28">
        <v>0</v>
      </c>
      <c r="Z15" s="28">
        <v>0</v>
      </c>
      <c r="AA15" s="28">
        <v>4724579.01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2766167.75</v>
      </c>
      <c r="AH15" s="28">
        <v>0</v>
      </c>
      <c r="AI15" s="28">
        <v>0</v>
      </c>
      <c r="AJ15" s="28">
        <v>21771632.96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3841967.52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/>
      <c r="BU15" s="29">
        <f>+C15+F15+I15+L15+O15+R15+U15+X15+AA15+AD15+AG15+AJ15+AM15+AP15+AS15+AV15+AY15+BB15+BE15+BH15+BK15+BN15+BQ15</f>
        <v>190733397.44</v>
      </c>
      <c r="BV15" s="29">
        <f aca="true" t="shared" si="0" ref="BV15:BW24">+D15+G15+J15+M15+P15+S15+V15+Y15+AB15+AE15+AH15+AK15+AN15+AQ15+AT15+AW15+AZ15+BC15+BF15+BI15+BL15+BO15+BR15</f>
        <v>0</v>
      </c>
      <c r="BW15" s="29">
        <f t="shared" si="0"/>
        <v>0</v>
      </c>
    </row>
    <row r="16" spans="1:75" ht="15">
      <c r="A16" s="25">
        <f>A15+1</f>
        <v>102</v>
      </c>
      <c r="B16" s="27" t="s">
        <v>76</v>
      </c>
      <c r="C16" s="28">
        <v>10178259.99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10000</v>
      </c>
      <c r="J16" s="28">
        <v>0</v>
      </c>
      <c r="K16" s="28">
        <v>0</v>
      </c>
      <c r="L16" s="28">
        <v>242938.74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307420.98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/>
      <c r="BU16" s="29">
        <f aca="true" t="shared" si="1" ref="BU16:BU24">+C16+F16+I16+L16+O16+R16+U16+X16+AA16+AD16+AG16+AJ16+AM16+AP16+AS16+AV16+AY16+BB16+BE16+BH16+BK16+BN16+BQ16</f>
        <v>10738619.71</v>
      </c>
      <c r="BV16" s="29">
        <f t="shared" si="0"/>
        <v>0</v>
      </c>
      <c r="BW16" s="29">
        <f t="shared" si="0"/>
        <v>0</v>
      </c>
    </row>
    <row r="17" spans="1:75" ht="15">
      <c r="A17" s="25">
        <f aca="true" t="shared" si="2" ref="A17:A24">A16+1</f>
        <v>103</v>
      </c>
      <c r="B17" s="27" t="s">
        <v>77</v>
      </c>
      <c r="C17" s="28">
        <v>58302433.45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10790613.33</v>
      </c>
      <c r="J17" s="28">
        <v>0</v>
      </c>
      <c r="K17" s="28">
        <v>0</v>
      </c>
      <c r="L17" s="28">
        <v>17874867.38</v>
      </c>
      <c r="M17" s="28">
        <v>0</v>
      </c>
      <c r="N17" s="28">
        <v>0</v>
      </c>
      <c r="O17" s="28">
        <v>2992871.23</v>
      </c>
      <c r="P17" s="28">
        <v>0</v>
      </c>
      <c r="Q17" s="28">
        <v>0</v>
      </c>
      <c r="R17" s="28">
        <v>1552908.4</v>
      </c>
      <c r="S17" s="28">
        <v>0</v>
      </c>
      <c r="T17" s="28">
        <v>0</v>
      </c>
      <c r="U17" s="28">
        <v>1948000</v>
      </c>
      <c r="V17" s="28">
        <v>0</v>
      </c>
      <c r="W17" s="28">
        <v>0</v>
      </c>
      <c r="X17" s="28">
        <v>1007825.6</v>
      </c>
      <c r="Y17" s="28">
        <v>0</v>
      </c>
      <c r="Z17" s="28">
        <v>0</v>
      </c>
      <c r="AA17" s="28">
        <v>122785636.67</v>
      </c>
      <c r="AB17" s="28">
        <v>0</v>
      </c>
      <c r="AC17" s="28">
        <v>0</v>
      </c>
      <c r="AD17" s="28">
        <v>99900155.42</v>
      </c>
      <c r="AE17" s="28">
        <v>0</v>
      </c>
      <c r="AF17" s="28">
        <v>0</v>
      </c>
      <c r="AG17" s="28">
        <v>45491.6</v>
      </c>
      <c r="AH17" s="28">
        <v>0</v>
      </c>
      <c r="AI17" s="28">
        <v>0</v>
      </c>
      <c r="AJ17" s="28">
        <v>60321672.91</v>
      </c>
      <c r="AK17" s="28">
        <v>0</v>
      </c>
      <c r="AL17" s="28">
        <v>0</v>
      </c>
      <c r="AM17" s="28">
        <v>2340541.44</v>
      </c>
      <c r="AN17" s="28">
        <v>0</v>
      </c>
      <c r="AO17" s="28">
        <v>0</v>
      </c>
      <c r="AP17" s="28">
        <v>572976.33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/>
      <c r="BU17" s="29">
        <f t="shared" si="1"/>
        <v>380435993.76</v>
      </c>
      <c r="BV17" s="29">
        <f t="shared" si="0"/>
        <v>0</v>
      </c>
      <c r="BW17" s="29">
        <f t="shared" si="0"/>
        <v>0</v>
      </c>
    </row>
    <row r="18" spans="1:75" ht="15">
      <c r="A18" s="25">
        <f t="shared" si="2"/>
        <v>104</v>
      </c>
      <c r="B18" s="27" t="s">
        <v>23</v>
      </c>
      <c r="C18" s="28">
        <v>543422.42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13584809.54</v>
      </c>
      <c r="M18" s="28">
        <v>0</v>
      </c>
      <c r="N18" s="28">
        <v>0</v>
      </c>
      <c r="O18" s="28">
        <v>3320000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300000</v>
      </c>
      <c r="V18" s="28">
        <v>0</v>
      </c>
      <c r="W18" s="28">
        <v>0</v>
      </c>
      <c r="X18" s="28">
        <v>2000000</v>
      </c>
      <c r="Y18" s="28">
        <v>0</v>
      </c>
      <c r="Z18" s="28">
        <v>0</v>
      </c>
      <c r="AA18" s="28">
        <v>3742467.28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2527611.32</v>
      </c>
      <c r="AK18" s="28">
        <v>0</v>
      </c>
      <c r="AL18" s="28">
        <v>0</v>
      </c>
      <c r="AM18" s="28">
        <v>1100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/>
      <c r="BU18" s="29">
        <f t="shared" si="1"/>
        <v>26019410.560000002</v>
      </c>
      <c r="BV18" s="29">
        <f t="shared" si="0"/>
        <v>0</v>
      </c>
      <c r="BW18" s="29">
        <f t="shared" si="0"/>
        <v>0</v>
      </c>
    </row>
    <row r="19" spans="1:75" ht="15">
      <c r="A19" s="25">
        <f t="shared" si="2"/>
        <v>105</v>
      </c>
      <c r="B19" s="27" t="s">
        <v>78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/>
      <c r="BU19" s="29">
        <f t="shared" si="1"/>
        <v>0</v>
      </c>
      <c r="BV19" s="29">
        <f t="shared" si="0"/>
        <v>0</v>
      </c>
      <c r="BW19" s="29">
        <f t="shared" si="0"/>
        <v>0</v>
      </c>
    </row>
    <row r="20" spans="1:75" ht="15">
      <c r="A20" s="25">
        <f t="shared" si="2"/>
        <v>106</v>
      </c>
      <c r="B20" s="27" t="s">
        <v>79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/>
      <c r="BU20" s="29">
        <f t="shared" si="1"/>
        <v>0</v>
      </c>
      <c r="BV20" s="29">
        <f t="shared" si="0"/>
        <v>0</v>
      </c>
      <c r="BW20" s="29">
        <f t="shared" si="0"/>
        <v>0</v>
      </c>
    </row>
    <row r="21" spans="1:75" ht="15">
      <c r="A21" s="25">
        <f t="shared" si="2"/>
        <v>107</v>
      </c>
      <c r="B21" s="27" t="s">
        <v>80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4597976.48</v>
      </c>
      <c r="BL21" s="28">
        <v>0</v>
      </c>
      <c r="BM21" s="28">
        <v>0</v>
      </c>
      <c r="BN21" s="28">
        <v>1320562.14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/>
      <c r="BU21" s="29">
        <f t="shared" si="1"/>
        <v>5918538.62</v>
      </c>
      <c r="BV21" s="29">
        <f t="shared" si="0"/>
        <v>0</v>
      </c>
      <c r="BW21" s="29">
        <f t="shared" si="0"/>
        <v>0</v>
      </c>
    </row>
    <row r="22" spans="1:75" ht="15">
      <c r="A22" s="25">
        <f t="shared" si="2"/>
        <v>108</v>
      </c>
      <c r="B22" s="27" t="s">
        <v>81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/>
      <c r="BU22" s="29">
        <f t="shared" si="1"/>
        <v>0</v>
      </c>
      <c r="BV22" s="29">
        <f t="shared" si="0"/>
        <v>0</v>
      </c>
      <c r="BW22" s="29">
        <f t="shared" si="0"/>
        <v>0</v>
      </c>
    </row>
    <row r="23" spans="1:75" ht="15">
      <c r="A23" s="25">
        <f t="shared" si="2"/>
        <v>109</v>
      </c>
      <c r="B23" s="27" t="s">
        <v>82</v>
      </c>
      <c r="C23" s="28">
        <v>437715.52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21465.25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2000</v>
      </c>
      <c r="V23" s="28">
        <v>0</v>
      </c>
      <c r="W23" s="28">
        <v>0</v>
      </c>
      <c r="X23" s="28">
        <v>20383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10000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/>
      <c r="BU23" s="29">
        <f t="shared" si="1"/>
        <v>491563.77</v>
      </c>
      <c r="BV23" s="29">
        <f t="shared" si="0"/>
        <v>0</v>
      </c>
      <c r="BW23" s="29">
        <f t="shared" si="0"/>
        <v>0</v>
      </c>
    </row>
    <row r="24" spans="1:75" ht="15">
      <c r="A24" s="25">
        <f t="shared" si="2"/>
        <v>110</v>
      </c>
      <c r="B24" s="27" t="s">
        <v>83</v>
      </c>
      <c r="C24" s="28">
        <v>7422138.8</v>
      </c>
      <c r="D24" s="28">
        <v>4439731.47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1200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220051924.53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/>
      <c r="BU24" s="29">
        <f t="shared" si="1"/>
        <v>227475263.33</v>
      </c>
      <c r="BV24" s="29">
        <f t="shared" si="0"/>
        <v>4439731.47</v>
      </c>
      <c r="BW24" s="29">
        <f t="shared" si="0"/>
        <v>0</v>
      </c>
    </row>
    <row r="25" spans="1:75" s="32" customFormat="1" ht="15.75" thickBot="1">
      <c r="A25" s="69">
        <v>100</v>
      </c>
      <c r="B25" s="30" t="s">
        <v>84</v>
      </c>
      <c r="C25" s="31">
        <f aca="true" t="shared" si="3" ref="C25:BN25">SUM(C15:C24)</f>
        <v>160766509.71</v>
      </c>
      <c r="D25" s="31">
        <f t="shared" si="3"/>
        <v>4439731.47</v>
      </c>
      <c r="E25" s="31">
        <f t="shared" si="3"/>
        <v>0</v>
      </c>
      <c r="F25" s="31">
        <f t="shared" si="3"/>
        <v>109425.78</v>
      </c>
      <c r="G25" s="31">
        <f t="shared" si="3"/>
        <v>0</v>
      </c>
      <c r="H25" s="31">
        <f t="shared" si="3"/>
        <v>0</v>
      </c>
      <c r="I25" s="31">
        <f t="shared" si="3"/>
        <v>38292369.8</v>
      </c>
      <c r="J25" s="31">
        <f t="shared" si="3"/>
        <v>0</v>
      </c>
      <c r="K25" s="31">
        <f t="shared" si="3"/>
        <v>0</v>
      </c>
      <c r="L25" s="31">
        <f t="shared" si="3"/>
        <v>46947634.4</v>
      </c>
      <c r="M25" s="31">
        <f t="shared" si="3"/>
        <v>0</v>
      </c>
      <c r="N25" s="31">
        <f t="shared" si="3"/>
        <v>0</v>
      </c>
      <c r="O25" s="31">
        <f t="shared" si="3"/>
        <v>12690264.67</v>
      </c>
      <c r="P25" s="31">
        <f t="shared" si="3"/>
        <v>0</v>
      </c>
      <c r="Q25" s="31">
        <f t="shared" si="3"/>
        <v>0</v>
      </c>
      <c r="R25" s="31">
        <f t="shared" si="3"/>
        <v>3462499.07</v>
      </c>
      <c r="S25" s="31">
        <f t="shared" si="3"/>
        <v>0</v>
      </c>
      <c r="T25" s="31">
        <f t="shared" si="3"/>
        <v>0</v>
      </c>
      <c r="U25" s="31">
        <f t="shared" si="3"/>
        <v>2737433.0300000003</v>
      </c>
      <c r="V25" s="31">
        <f t="shared" si="3"/>
        <v>0</v>
      </c>
      <c r="W25" s="31">
        <f t="shared" si="3"/>
        <v>0</v>
      </c>
      <c r="X25" s="31">
        <f t="shared" si="3"/>
        <v>25176766.39</v>
      </c>
      <c r="Y25" s="31">
        <f t="shared" si="3"/>
        <v>0</v>
      </c>
      <c r="Z25" s="31">
        <f t="shared" si="3"/>
        <v>0</v>
      </c>
      <c r="AA25" s="31">
        <f t="shared" si="3"/>
        <v>131252682.96000001</v>
      </c>
      <c r="AB25" s="31">
        <f t="shared" si="3"/>
        <v>0</v>
      </c>
      <c r="AC25" s="31">
        <f t="shared" si="3"/>
        <v>0</v>
      </c>
      <c r="AD25" s="31">
        <f t="shared" si="3"/>
        <v>99900155.42</v>
      </c>
      <c r="AE25" s="31">
        <f t="shared" si="3"/>
        <v>0</v>
      </c>
      <c r="AF25" s="31">
        <f t="shared" si="3"/>
        <v>0</v>
      </c>
      <c r="AG25" s="31">
        <f t="shared" si="3"/>
        <v>2821659.35</v>
      </c>
      <c r="AH25" s="31">
        <f t="shared" si="3"/>
        <v>0</v>
      </c>
      <c r="AI25" s="31">
        <f t="shared" si="3"/>
        <v>0</v>
      </c>
      <c r="AJ25" s="31">
        <f t="shared" si="3"/>
        <v>84928338.16999999</v>
      </c>
      <c r="AK25" s="31">
        <f t="shared" si="3"/>
        <v>0</v>
      </c>
      <c r="AL25" s="31">
        <f t="shared" si="3"/>
        <v>0</v>
      </c>
      <c r="AM25" s="31">
        <f t="shared" si="3"/>
        <v>2341641.44</v>
      </c>
      <c r="AN25" s="31">
        <f t="shared" si="3"/>
        <v>0</v>
      </c>
      <c r="AO25" s="31">
        <f t="shared" si="3"/>
        <v>0</v>
      </c>
      <c r="AP25" s="31">
        <f t="shared" si="3"/>
        <v>4414943.85</v>
      </c>
      <c r="AQ25" s="31">
        <f t="shared" si="3"/>
        <v>0</v>
      </c>
      <c r="AR25" s="31">
        <f t="shared" si="3"/>
        <v>0</v>
      </c>
      <c r="AS25" s="31">
        <f t="shared" si="3"/>
        <v>0</v>
      </c>
      <c r="AT25" s="31">
        <f t="shared" si="3"/>
        <v>0</v>
      </c>
      <c r="AU25" s="31">
        <f t="shared" si="3"/>
        <v>0</v>
      </c>
      <c r="AV25" s="31">
        <f t="shared" si="3"/>
        <v>0</v>
      </c>
      <c r="AW25" s="31">
        <f t="shared" si="3"/>
        <v>0</v>
      </c>
      <c r="AX25" s="31">
        <f t="shared" si="3"/>
        <v>0</v>
      </c>
      <c r="AY25" s="31">
        <f t="shared" si="3"/>
        <v>0</v>
      </c>
      <c r="AZ25" s="31">
        <f t="shared" si="3"/>
        <v>0</v>
      </c>
      <c r="BA25" s="31">
        <f t="shared" si="3"/>
        <v>0</v>
      </c>
      <c r="BB25" s="31">
        <f t="shared" si="3"/>
        <v>0</v>
      </c>
      <c r="BC25" s="31">
        <f t="shared" si="3"/>
        <v>0</v>
      </c>
      <c r="BD25" s="31">
        <f t="shared" si="3"/>
        <v>0</v>
      </c>
      <c r="BE25" s="31">
        <f t="shared" si="3"/>
        <v>0</v>
      </c>
      <c r="BF25" s="31">
        <f t="shared" si="3"/>
        <v>0</v>
      </c>
      <c r="BG25" s="31">
        <f t="shared" si="3"/>
        <v>0</v>
      </c>
      <c r="BH25" s="31">
        <f t="shared" si="3"/>
        <v>220051924.53</v>
      </c>
      <c r="BI25" s="31">
        <f t="shared" si="3"/>
        <v>0</v>
      </c>
      <c r="BJ25" s="31">
        <f t="shared" si="3"/>
        <v>0</v>
      </c>
      <c r="BK25" s="31">
        <f t="shared" si="3"/>
        <v>4597976.48</v>
      </c>
      <c r="BL25" s="31">
        <f t="shared" si="3"/>
        <v>0</v>
      </c>
      <c r="BM25" s="31">
        <f t="shared" si="3"/>
        <v>0</v>
      </c>
      <c r="BN25" s="31">
        <f t="shared" si="3"/>
        <v>1320562.14</v>
      </c>
      <c r="BO25" s="31">
        <f aca="true" t="shared" si="4" ref="BO25:BW25">SUM(BO15:BO24)</f>
        <v>0</v>
      </c>
      <c r="BP25" s="31">
        <f t="shared" si="4"/>
        <v>0</v>
      </c>
      <c r="BQ25" s="31">
        <f t="shared" si="4"/>
        <v>0</v>
      </c>
      <c r="BR25" s="31">
        <f t="shared" si="4"/>
        <v>0</v>
      </c>
      <c r="BS25" s="31">
        <f t="shared" si="4"/>
        <v>0</v>
      </c>
      <c r="BT25" s="31"/>
      <c r="BU25" s="31">
        <f t="shared" si="4"/>
        <v>841812787.19</v>
      </c>
      <c r="BV25" s="31">
        <f t="shared" si="4"/>
        <v>4439731.47</v>
      </c>
      <c r="BW25" s="31">
        <f t="shared" si="4"/>
        <v>0</v>
      </c>
    </row>
    <row r="26" spans="1:75" ht="13.5" thickTop="1">
      <c r="A26" s="1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>
      <c r="A27" s="49"/>
      <c r="B27" s="47" t="s">
        <v>85</v>
      </c>
      <c r="C27" s="43"/>
      <c r="D27" s="44"/>
      <c r="E27" s="44"/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3"/>
      <c r="S27" s="44"/>
      <c r="T27" s="44"/>
      <c r="U27" s="4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3"/>
      <c r="AH27" s="44"/>
      <c r="AI27" s="44"/>
      <c r="AJ27" s="4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3"/>
      <c r="AW27" s="44"/>
      <c r="AX27" s="44"/>
      <c r="AY27" s="4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43"/>
      <c r="BL27" s="44"/>
      <c r="BM27" s="44"/>
      <c r="BN27" s="4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ht="15">
      <c r="A28" s="25">
        <v>201</v>
      </c>
      <c r="B28" s="27" t="s">
        <v>86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9">
        <f>+C28+F28+I28+L28+O28+R28+U28+X28+AA28+AD28+AG28+AJ28+AM28+AP28+AS28+AV28+AY28+BB28+BE28+BH28+BK28+BN28+BQ28</f>
        <v>0</v>
      </c>
      <c r="BV28" s="29">
        <f aca="true" t="shared" si="5" ref="BV28:BW32">+D28+G28+J28+M28+P28+S28+V28+Y28+AB28+AE28+AH28+AK28+AN28+AQ28+AT28+AW28+AZ28+BC28+BF28+BI28+BL28+BO28+BR28</f>
        <v>0</v>
      </c>
      <c r="BW28" s="29">
        <f t="shared" si="5"/>
        <v>0</v>
      </c>
    </row>
    <row r="29" spans="1:75" ht="15">
      <c r="A29" s="25">
        <f>A28+1</f>
        <v>202</v>
      </c>
      <c r="B29" s="27" t="s">
        <v>87</v>
      </c>
      <c r="C29" s="28">
        <v>12063091.61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1511692.72</v>
      </c>
      <c r="J29" s="28">
        <v>0</v>
      </c>
      <c r="K29" s="28">
        <v>0</v>
      </c>
      <c r="L29" s="28">
        <v>4545850.3</v>
      </c>
      <c r="M29" s="28">
        <v>0</v>
      </c>
      <c r="N29" s="28">
        <v>0</v>
      </c>
      <c r="O29" s="28">
        <v>13600000</v>
      </c>
      <c r="P29" s="28">
        <v>0</v>
      </c>
      <c r="Q29" s="28">
        <v>0</v>
      </c>
      <c r="R29" s="28">
        <v>172335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13660773.98</v>
      </c>
      <c r="Y29" s="28">
        <v>0</v>
      </c>
      <c r="Z29" s="28">
        <v>0</v>
      </c>
      <c r="AA29" s="28">
        <v>10000000</v>
      </c>
      <c r="AB29" s="28">
        <v>0</v>
      </c>
      <c r="AC29" s="28">
        <v>0</v>
      </c>
      <c r="AD29" s="28">
        <v>5048181.95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827869.27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11887626.33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9">
        <f>+C29+F29+I29+L29+O29+R29+U29+X29+AA29+AD29+AG29+AJ29+AM29+AP29+AS29+AV29+AY29+BB29+BE29+BH29+BK29+BN29+BQ29</f>
        <v>73317421.16000001</v>
      </c>
      <c r="BV29" s="29">
        <f t="shared" si="5"/>
        <v>0</v>
      </c>
      <c r="BW29" s="29">
        <f t="shared" si="5"/>
        <v>0</v>
      </c>
    </row>
    <row r="30" spans="1:75" ht="15">
      <c r="A30" s="25">
        <f>A29+1</f>
        <v>203</v>
      </c>
      <c r="B30" s="27" t="s">
        <v>88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9">
        <f>+C30+F30+I30+L30+O30+R30+U30+X30+AA30+AD30+AG30+AJ30+AM30+AP30+AS30+AV30+AY30+BB30+BE30+BH30+BK30+BN30+BQ30</f>
        <v>0</v>
      </c>
      <c r="BV30" s="29">
        <f t="shared" si="5"/>
        <v>0</v>
      </c>
      <c r="BW30" s="29">
        <f t="shared" si="5"/>
        <v>0</v>
      </c>
    </row>
    <row r="31" spans="1:75" ht="15">
      <c r="A31" s="25">
        <f>A30+1</f>
        <v>204</v>
      </c>
      <c r="B31" s="27" t="s">
        <v>89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/>
      <c r="BU31" s="29">
        <f>+C31+F31+I31+L31+O31+R31+U31+X31+AA31+AD31+AG31+AJ31+AM31+AP31+AS31+AV31+AY31+BB31+BE31+BH31+BK31+BN31+BQ31</f>
        <v>0</v>
      </c>
      <c r="BV31" s="29">
        <f t="shared" si="5"/>
        <v>0</v>
      </c>
      <c r="BW31" s="29">
        <f t="shared" si="5"/>
        <v>0</v>
      </c>
    </row>
    <row r="32" spans="1:75" ht="15">
      <c r="A32" s="25">
        <f>A31+1</f>
        <v>205</v>
      </c>
      <c r="B32" s="27" t="s">
        <v>90</v>
      </c>
      <c r="C32" s="28">
        <v>30000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50000</v>
      </c>
      <c r="Y32" s="28">
        <v>0</v>
      </c>
      <c r="Z32" s="28">
        <v>0</v>
      </c>
      <c r="AA32" s="28">
        <v>100000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15000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508.52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/>
      <c r="BU32" s="29">
        <f>+C32+F32+I32+L32+O32+R32+U32+X32+AA32+AD32+AG32+AJ32+AM32+AP32+AS32+AV32+AY32+BB32+BE32+BH32+BK32+BN32+BQ32</f>
        <v>195508.52</v>
      </c>
      <c r="BV32" s="29">
        <f t="shared" si="5"/>
        <v>0</v>
      </c>
      <c r="BW32" s="29">
        <f t="shared" si="5"/>
        <v>0</v>
      </c>
    </row>
    <row r="33" spans="1:75" s="32" customFormat="1" ht="15.75" thickBot="1">
      <c r="A33" s="69">
        <v>200</v>
      </c>
      <c r="B33" s="30" t="s">
        <v>91</v>
      </c>
      <c r="C33" s="31">
        <f aca="true" t="shared" si="6" ref="C33:BN33">SUM(C28:C32)</f>
        <v>12093091.61</v>
      </c>
      <c r="D33" s="31">
        <f t="shared" si="6"/>
        <v>0</v>
      </c>
      <c r="E33" s="31">
        <f t="shared" si="6"/>
        <v>0</v>
      </c>
      <c r="F33" s="31">
        <f t="shared" si="6"/>
        <v>0</v>
      </c>
      <c r="G33" s="31">
        <f t="shared" si="6"/>
        <v>0</v>
      </c>
      <c r="H33" s="31">
        <f t="shared" si="6"/>
        <v>0</v>
      </c>
      <c r="I33" s="31">
        <f t="shared" si="6"/>
        <v>1511692.72</v>
      </c>
      <c r="J33" s="31">
        <f t="shared" si="6"/>
        <v>0</v>
      </c>
      <c r="K33" s="31">
        <f t="shared" si="6"/>
        <v>0</v>
      </c>
      <c r="L33" s="31">
        <f t="shared" si="6"/>
        <v>4545850.3</v>
      </c>
      <c r="M33" s="31">
        <f t="shared" si="6"/>
        <v>0</v>
      </c>
      <c r="N33" s="31">
        <f t="shared" si="6"/>
        <v>0</v>
      </c>
      <c r="O33" s="31">
        <f t="shared" si="6"/>
        <v>13600000</v>
      </c>
      <c r="P33" s="31">
        <f t="shared" si="6"/>
        <v>0</v>
      </c>
      <c r="Q33" s="31">
        <f t="shared" si="6"/>
        <v>0</v>
      </c>
      <c r="R33" s="31">
        <f t="shared" si="6"/>
        <v>172335</v>
      </c>
      <c r="S33" s="31">
        <f t="shared" si="6"/>
        <v>0</v>
      </c>
      <c r="T33" s="31">
        <f t="shared" si="6"/>
        <v>0</v>
      </c>
      <c r="U33" s="31">
        <f t="shared" si="6"/>
        <v>0</v>
      </c>
      <c r="V33" s="31">
        <f t="shared" si="6"/>
        <v>0</v>
      </c>
      <c r="W33" s="31">
        <f t="shared" si="6"/>
        <v>0</v>
      </c>
      <c r="X33" s="31">
        <f t="shared" si="6"/>
        <v>13710773.98</v>
      </c>
      <c r="Y33" s="31">
        <f t="shared" si="6"/>
        <v>0</v>
      </c>
      <c r="Z33" s="31">
        <f t="shared" si="6"/>
        <v>0</v>
      </c>
      <c r="AA33" s="31">
        <f t="shared" si="6"/>
        <v>10100000</v>
      </c>
      <c r="AB33" s="31">
        <f t="shared" si="6"/>
        <v>0</v>
      </c>
      <c r="AC33" s="31">
        <f t="shared" si="6"/>
        <v>0</v>
      </c>
      <c r="AD33" s="31">
        <f t="shared" si="6"/>
        <v>5048181.95</v>
      </c>
      <c r="AE33" s="31">
        <f t="shared" si="6"/>
        <v>0</v>
      </c>
      <c r="AF33" s="31">
        <f t="shared" si="6"/>
        <v>0</v>
      </c>
      <c r="AG33" s="31">
        <f t="shared" si="6"/>
        <v>0</v>
      </c>
      <c r="AH33" s="31">
        <f t="shared" si="6"/>
        <v>0</v>
      </c>
      <c r="AI33" s="31">
        <f t="shared" si="6"/>
        <v>0</v>
      </c>
      <c r="AJ33" s="31">
        <f t="shared" si="6"/>
        <v>827869.27</v>
      </c>
      <c r="AK33" s="31">
        <f t="shared" si="6"/>
        <v>0</v>
      </c>
      <c r="AL33" s="31">
        <f t="shared" si="6"/>
        <v>0</v>
      </c>
      <c r="AM33" s="31">
        <f t="shared" si="6"/>
        <v>0</v>
      </c>
      <c r="AN33" s="31">
        <f t="shared" si="6"/>
        <v>0</v>
      </c>
      <c r="AO33" s="31">
        <f t="shared" si="6"/>
        <v>0</v>
      </c>
      <c r="AP33" s="31">
        <f t="shared" si="6"/>
        <v>11902626.33</v>
      </c>
      <c r="AQ33" s="31">
        <f t="shared" si="6"/>
        <v>0</v>
      </c>
      <c r="AR33" s="31">
        <f t="shared" si="6"/>
        <v>0</v>
      </c>
      <c r="AS33" s="31">
        <f t="shared" si="6"/>
        <v>0</v>
      </c>
      <c r="AT33" s="31">
        <f t="shared" si="6"/>
        <v>0</v>
      </c>
      <c r="AU33" s="31">
        <f t="shared" si="6"/>
        <v>0</v>
      </c>
      <c r="AV33" s="31">
        <f t="shared" si="6"/>
        <v>0</v>
      </c>
      <c r="AW33" s="31">
        <f t="shared" si="6"/>
        <v>0</v>
      </c>
      <c r="AX33" s="31">
        <f t="shared" si="6"/>
        <v>0</v>
      </c>
      <c r="AY33" s="31">
        <f t="shared" si="6"/>
        <v>0</v>
      </c>
      <c r="AZ33" s="31">
        <f t="shared" si="6"/>
        <v>0</v>
      </c>
      <c r="BA33" s="31">
        <f t="shared" si="6"/>
        <v>0</v>
      </c>
      <c r="BB33" s="31">
        <f t="shared" si="6"/>
        <v>0</v>
      </c>
      <c r="BC33" s="31">
        <f t="shared" si="6"/>
        <v>0</v>
      </c>
      <c r="BD33" s="31">
        <f t="shared" si="6"/>
        <v>0</v>
      </c>
      <c r="BE33" s="31">
        <f t="shared" si="6"/>
        <v>0</v>
      </c>
      <c r="BF33" s="31">
        <f t="shared" si="6"/>
        <v>0</v>
      </c>
      <c r="BG33" s="31">
        <f t="shared" si="6"/>
        <v>0</v>
      </c>
      <c r="BH33" s="31">
        <f t="shared" si="6"/>
        <v>508.52</v>
      </c>
      <c r="BI33" s="31">
        <f t="shared" si="6"/>
        <v>0</v>
      </c>
      <c r="BJ33" s="31">
        <f t="shared" si="6"/>
        <v>0</v>
      </c>
      <c r="BK33" s="31">
        <f t="shared" si="6"/>
        <v>0</v>
      </c>
      <c r="BL33" s="31">
        <f t="shared" si="6"/>
        <v>0</v>
      </c>
      <c r="BM33" s="31">
        <f t="shared" si="6"/>
        <v>0</v>
      </c>
      <c r="BN33" s="31">
        <f t="shared" si="6"/>
        <v>0</v>
      </c>
      <c r="BO33" s="31">
        <f aca="true" t="shared" si="7" ref="BO33:BW33">SUM(BO28:BO32)</f>
        <v>0</v>
      </c>
      <c r="BP33" s="31">
        <f t="shared" si="7"/>
        <v>0</v>
      </c>
      <c r="BQ33" s="31">
        <f t="shared" si="7"/>
        <v>0</v>
      </c>
      <c r="BR33" s="31">
        <f t="shared" si="7"/>
        <v>0</v>
      </c>
      <c r="BS33" s="31">
        <f t="shared" si="7"/>
        <v>0</v>
      </c>
      <c r="BT33" s="31"/>
      <c r="BU33" s="31">
        <f t="shared" si="7"/>
        <v>73512929.68</v>
      </c>
      <c r="BV33" s="31">
        <f t="shared" si="7"/>
        <v>0</v>
      </c>
      <c r="BW33" s="31">
        <f t="shared" si="7"/>
        <v>0</v>
      </c>
    </row>
    <row r="34" spans="1:75" ht="13.5" thickTop="1">
      <c r="A34" s="1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>
      <c r="A35" s="49"/>
      <c r="B35" s="47" t="s">
        <v>92</v>
      </c>
      <c r="C35" s="43"/>
      <c r="D35" s="44"/>
      <c r="E35" s="44"/>
      <c r="F35" s="4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43"/>
      <c r="S35" s="44"/>
      <c r="T35" s="44"/>
      <c r="U35" s="4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3"/>
      <c r="AH35" s="44"/>
      <c r="AI35" s="44"/>
      <c r="AJ35" s="4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43"/>
      <c r="AW35" s="44"/>
      <c r="AX35" s="44"/>
      <c r="AY35" s="4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43"/>
      <c r="BL35" s="44"/>
      <c r="BM35" s="44"/>
      <c r="BN35" s="4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ht="15">
      <c r="A36" s="25">
        <v>301</v>
      </c>
      <c r="B36" s="27" t="s">
        <v>93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/>
      <c r="BU36" s="29">
        <f>+C36+F36+I36+L36+O36+R36+U36+X36+AA36+AD36+AG36+AJ36+AM36+AP36+AS36+AV36+AY36+BB36+BE36+BH36+BK36+BN36+BQ36</f>
        <v>0</v>
      </c>
      <c r="BV36" s="29">
        <f aca="true" t="shared" si="8" ref="BV36:BW39">+D36+G36+J36+M36+P36+S36+V36+Y36+AB36+AE36+AH36+AK36+AN36+AQ36+AT36+AW36+AZ36+BC36+BF36+BI36+BL36+BO36+BR36</f>
        <v>0</v>
      </c>
      <c r="BW36" s="29">
        <f t="shared" si="8"/>
        <v>0</v>
      </c>
    </row>
    <row r="37" spans="1:75" ht="15">
      <c r="A37" s="25">
        <f>A36+1</f>
        <v>302</v>
      </c>
      <c r="B37" s="27" t="s">
        <v>94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/>
      <c r="BU37" s="29">
        <f>+C37+F37+I37+L37+O37+R37+U37+X37+AA37+AD37+AG37+AJ37+AM37+AP37+AS37+AV37+AY37+BB37+BE37+BH37+BK37+BN37+BQ37</f>
        <v>0</v>
      </c>
      <c r="BV37" s="29">
        <f t="shared" si="8"/>
        <v>0</v>
      </c>
      <c r="BW37" s="29">
        <f t="shared" si="8"/>
        <v>0</v>
      </c>
    </row>
    <row r="38" spans="1:75" ht="15">
      <c r="A38" s="25">
        <f>A37+1</f>
        <v>303</v>
      </c>
      <c r="B38" s="27" t="s">
        <v>95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/>
      <c r="BU38" s="29">
        <f>+C38+F38+I38+L38+O38+R38+U38+X38+AA38+AD38+AG38+AJ38+AM38+AP38+AS38+AV38+AY38+BB38+BE38+BH38+BK38+BN38+BQ38</f>
        <v>0</v>
      </c>
      <c r="BV38" s="29">
        <f t="shared" si="8"/>
        <v>0</v>
      </c>
      <c r="BW38" s="29">
        <f t="shared" si="8"/>
        <v>0</v>
      </c>
    </row>
    <row r="39" spans="1:75" ht="15">
      <c r="A39" s="25">
        <f>A38+1</f>
        <v>304</v>
      </c>
      <c r="B39" s="27" t="s">
        <v>96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/>
      <c r="BU39" s="29">
        <f>+C39+F39+I39+L39+O39+R39+U39+X39+AA39+AD39+AG39+AJ39+AM39+AP39+AS39+AV39+AY39+BB39+BE39+BH39+BK39+BN39+BQ39</f>
        <v>0</v>
      </c>
      <c r="BV39" s="29">
        <f t="shared" si="8"/>
        <v>0</v>
      </c>
      <c r="BW39" s="29">
        <f t="shared" si="8"/>
        <v>0</v>
      </c>
    </row>
    <row r="40" spans="1:75" s="32" customFormat="1" ht="15.75" thickBot="1">
      <c r="A40" s="69">
        <v>300</v>
      </c>
      <c r="B40" s="30" t="s">
        <v>97</v>
      </c>
      <c r="C40" s="31">
        <f aca="true" t="shared" si="9" ref="C40:BN40">SUM(C36:C39)</f>
        <v>0</v>
      </c>
      <c r="D40" s="31">
        <f t="shared" si="9"/>
        <v>0</v>
      </c>
      <c r="E40" s="31">
        <f t="shared" si="9"/>
        <v>0</v>
      </c>
      <c r="F40" s="31">
        <f t="shared" si="9"/>
        <v>0</v>
      </c>
      <c r="G40" s="31">
        <f t="shared" si="9"/>
        <v>0</v>
      </c>
      <c r="H40" s="31">
        <f t="shared" si="9"/>
        <v>0</v>
      </c>
      <c r="I40" s="31">
        <f t="shared" si="9"/>
        <v>0</v>
      </c>
      <c r="J40" s="31">
        <f t="shared" si="9"/>
        <v>0</v>
      </c>
      <c r="K40" s="31">
        <f t="shared" si="9"/>
        <v>0</v>
      </c>
      <c r="L40" s="31">
        <f t="shared" si="9"/>
        <v>0</v>
      </c>
      <c r="M40" s="31">
        <f t="shared" si="9"/>
        <v>0</v>
      </c>
      <c r="N40" s="31">
        <f t="shared" si="9"/>
        <v>0</v>
      </c>
      <c r="O40" s="31">
        <f t="shared" si="9"/>
        <v>0</v>
      </c>
      <c r="P40" s="31">
        <f t="shared" si="9"/>
        <v>0</v>
      </c>
      <c r="Q40" s="31">
        <f t="shared" si="9"/>
        <v>0</v>
      </c>
      <c r="R40" s="31">
        <f t="shared" si="9"/>
        <v>0</v>
      </c>
      <c r="S40" s="31">
        <f t="shared" si="9"/>
        <v>0</v>
      </c>
      <c r="T40" s="31">
        <f t="shared" si="9"/>
        <v>0</v>
      </c>
      <c r="U40" s="31">
        <f t="shared" si="9"/>
        <v>0</v>
      </c>
      <c r="V40" s="31">
        <f t="shared" si="9"/>
        <v>0</v>
      </c>
      <c r="W40" s="31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9"/>
        <v>0</v>
      </c>
      <c r="AB40" s="31">
        <f t="shared" si="9"/>
        <v>0</v>
      </c>
      <c r="AC40" s="31">
        <f t="shared" si="9"/>
        <v>0</v>
      </c>
      <c r="AD40" s="31">
        <f t="shared" si="9"/>
        <v>0</v>
      </c>
      <c r="AE40" s="31">
        <f t="shared" si="9"/>
        <v>0</v>
      </c>
      <c r="AF40" s="31">
        <f t="shared" si="9"/>
        <v>0</v>
      </c>
      <c r="AG40" s="31">
        <f t="shared" si="9"/>
        <v>0</v>
      </c>
      <c r="AH40" s="31">
        <f t="shared" si="9"/>
        <v>0</v>
      </c>
      <c r="AI40" s="31">
        <f t="shared" si="9"/>
        <v>0</v>
      </c>
      <c r="AJ40" s="31">
        <f t="shared" si="9"/>
        <v>0</v>
      </c>
      <c r="AK40" s="31">
        <f t="shared" si="9"/>
        <v>0</v>
      </c>
      <c r="AL40" s="31">
        <f t="shared" si="9"/>
        <v>0</v>
      </c>
      <c r="AM40" s="31">
        <f t="shared" si="9"/>
        <v>0</v>
      </c>
      <c r="AN40" s="31">
        <f t="shared" si="9"/>
        <v>0</v>
      </c>
      <c r="AO40" s="31">
        <f t="shared" si="9"/>
        <v>0</v>
      </c>
      <c r="AP40" s="31">
        <f t="shared" si="9"/>
        <v>0</v>
      </c>
      <c r="AQ40" s="31">
        <f t="shared" si="9"/>
        <v>0</v>
      </c>
      <c r="AR40" s="31">
        <f t="shared" si="9"/>
        <v>0</v>
      </c>
      <c r="AS40" s="31">
        <f t="shared" si="9"/>
        <v>0</v>
      </c>
      <c r="AT40" s="31">
        <f t="shared" si="9"/>
        <v>0</v>
      </c>
      <c r="AU40" s="31">
        <f t="shared" si="9"/>
        <v>0</v>
      </c>
      <c r="AV40" s="31">
        <f t="shared" si="9"/>
        <v>0</v>
      </c>
      <c r="AW40" s="31">
        <f t="shared" si="9"/>
        <v>0</v>
      </c>
      <c r="AX40" s="31">
        <f t="shared" si="9"/>
        <v>0</v>
      </c>
      <c r="AY40" s="31">
        <f t="shared" si="9"/>
        <v>0</v>
      </c>
      <c r="AZ40" s="31">
        <f t="shared" si="9"/>
        <v>0</v>
      </c>
      <c r="BA40" s="31">
        <f t="shared" si="9"/>
        <v>0</v>
      </c>
      <c r="BB40" s="31">
        <f t="shared" si="9"/>
        <v>0</v>
      </c>
      <c r="BC40" s="31">
        <f t="shared" si="9"/>
        <v>0</v>
      </c>
      <c r="BD40" s="31">
        <f t="shared" si="9"/>
        <v>0</v>
      </c>
      <c r="BE40" s="31">
        <f t="shared" si="9"/>
        <v>0</v>
      </c>
      <c r="BF40" s="31">
        <f t="shared" si="9"/>
        <v>0</v>
      </c>
      <c r="BG40" s="31">
        <f t="shared" si="9"/>
        <v>0</v>
      </c>
      <c r="BH40" s="31">
        <f t="shared" si="9"/>
        <v>0</v>
      </c>
      <c r="BI40" s="31">
        <f t="shared" si="9"/>
        <v>0</v>
      </c>
      <c r="BJ40" s="31">
        <f t="shared" si="9"/>
        <v>0</v>
      </c>
      <c r="BK40" s="31">
        <f t="shared" si="9"/>
        <v>0</v>
      </c>
      <c r="BL40" s="31">
        <f t="shared" si="9"/>
        <v>0</v>
      </c>
      <c r="BM40" s="31">
        <f t="shared" si="9"/>
        <v>0</v>
      </c>
      <c r="BN40" s="31">
        <f t="shared" si="9"/>
        <v>0</v>
      </c>
      <c r="BO40" s="31">
        <f aca="true" t="shared" si="10" ref="BO40:BW40">SUM(BO36:BO39)</f>
        <v>0</v>
      </c>
      <c r="BP40" s="31">
        <f t="shared" si="10"/>
        <v>0</v>
      </c>
      <c r="BQ40" s="31">
        <f t="shared" si="10"/>
        <v>0</v>
      </c>
      <c r="BR40" s="31">
        <f t="shared" si="10"/>
        <v>0</v>
      </c>
      <c r="BS40" s="31">
        <f t="shared" si="10"/>
        <v>0</v>
      </c>
      <c r="BT40" s="31"/>
      <c r="BU40" s="31">
        <f t="shared" si="10"/>
        <v>0</v>
      </c>
      <c r="BV40" s="31">
        <f t="shared" si="10"/>
        <v>0</v>
      </c>
      <c r="BW40" s="31">
        <f t="shared" si="10"/>
        <v>0</v>
      </c>
    </row>
    <row r="41" spans="1:75" ht="13.5" thickTop="1">
      <c r="A41" s="70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>
      <c r="A42" s="49"/>
      <c r="B42" s="47" t="s">
        <v>98</v>
      </c>
      <c r="C42" s="43"/>
      <c r="D42" s="44"/>
      <c r="E42" s="44"/>
      <c r="F42" s="4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3"/>
      <c r="S42" s="44"/>
      <c r="T42" s="44"/>
      <c r="U42" s="4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3"/>
      <c r="AH42" s="44"/>
      <c r="AI42" s="44"/>
      <c r="AJ42" s="4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43"/>
      <c r="AW42" s="44"/>
      <c r="AX42" s="44"/>
      <c r="AY42" s="4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43"/>
      <c r="BL42" s="44"/>
      <c r="BM42" s="44"/>
      <c r="BN42" s="44"/>
      <c r="BO42" s="24"/>
      <c r="BP42" s="24"/>
      <c r="BQ42" s="24"/>
      <c r="BR42" s="24"/>
      <c r="BS42" s="24"/>
      <c r="BT42" s="24"/>
      <c r="BU42" s="24"/>
      <c r="BV42" s="24"/>
      <c r="BW42" s="24"/>
    </row>
    <row r="43" spans="1:75" ht="15">
      <c r="A43" s="25">
        <v>401</v>
      </c>
      <c r="B43" s="27" t="s">
        <v>99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11129352.88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/>
      <c r="BU43" s="29">
        <f aca="true" t="shared" si="11" ref="BU43:BW46">+C43+F43+I43+L43+O43+R43+U43+X43+AA43+AD43+AG43+AJ43+AM43+AP43+AS43+AV43+AY43+BB43+BE43+BH43+BK43+BN43+BQ43</f>
        <v>11129352.88</v>
      </c>
      <c r="BV43" s="29">
        <f t="shared" si="11"/>
        <v>0</v>
      </c>
      <c r="BW43" s="29">
        <f t="shared" si="11"/>
        <v>0</v>
      </c>
    </row>
    <row r="44" spans="1:75" ht="15">
      <c r="A44" s="25">
        <f>A43+1</f>
        <v>402</v>
      </c>
      <c r="B44" s="27" t="s">
        <v>100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/>
      <c r="BU44" s="29">
        <f t="shared" si="11"/>
        <v>0</v>
      </c>
      <c r="BV44" s="29">
        <f t="shared" si="11"/>
        <v>0</v>
      </c>
      <c r="BW44" s="29">
        <f t="shared" si="11"/>
        <v>0</v>
      </c>
    </row>
    <row r="45" spans="1:75" ht="15">
      <c r="A45" s="25">
        <f>A44+1</f>
        <v>403</v>
      </c>
      <c r="B45" s="27" t="s">
        <v>101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8809794.51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/>
      <c r="BU45" s="29">
        <f t="shared" si="11"/>
        <v>8809794.51</v>
      </c>
      <c r="BV45" s="29">
        <f t="shared" si="11"/>
        <v>0</v>
      </c>
      <c r="BW45" s="29">
        <f t="shared" si="11"/>
        <v>0</v>
      </c>
    </row>
    <row r="46" spans="1:75" ht="15">
      <c r="A46" s="25">
        <f>A45+1</f>
        <v>404</v>
      </c>
      <c r="B46" s="27" t="s">
        <v>102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/>
      <c r="BU46" s="29">
        <f t="shared" si="11"/>
        <v>0</v>
      </c>
      <c r="BV46" s="29">
        <f t="shared" si="11"/>
        <v>0</v>
      </c>
      <c r="BW46" s="29">
        <f t="shared" si="11"/>
        <v>0</v>
      </c>
    </row>
    <row r="47" spans="1:75" s="32" customFormat="1" ht="15.75" thickBot="1">
      <c r="A47" s="69">
        <v>400</v>
      </c>
      <c r="B47" s="30" t="s">
        <v>103</v>
      </c>
      <c r="C47" s="31">
        <f aca="true" t="shared" si="12" ref="C47:AH47">SUM(C43:C46)</f>
        <v>0</v>
      </c>
      <c r="D47" s="31">
        <f t="shared" si="12"/>
        <v>0</v>
      </c>
      <c r="E47" s="31">
        <f t="shared" si="12"/>
        <v>0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0</v>
      </c>
      <c r="J47" s="31">
        <f t="shared" si="12"/>
        <v>0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 t="shared" si="12"/>
        <v>0</v>
      </c>
      <c r="P47" s="31">
        <f t="shared" si="12"/>
        <v>0</v>
      </c>
      <c r="Q47" s="31">
        <f t="shared" si="12"/>
        <v>0</v>
      </c>
      <c r="R47" s="31">
        <f t="shared" si="12"/>
        <v>0</v>
      </c>
      <c r="S47" s="31">
        <f t="shared" si="12"/>
        <v>0</v>
      </c>
      <c r="T47" s="31">
        <f t="shared" si="12"/>
        <v>0</v>
      </c>
      <c r="U47" s="31">
        <f t="shared" si="12"/>
        <v>0</v>
      </c>
      <c r="V47" s="31">
        <f t="shared" si="12"/>
        <v>0</v>
      </c>
      <c r="W47" s="31">
        <f t="shared" si="12"/>
        <v>0</v>
      </c>
      <c r="X47" s="31">
        <f t="shared" si="12"/>
        <v>0</v>
      </c>
      <c r="Y47" s="31">
        <f t="shared" si="12"/>
        <v>0</v>
      </c>
      <c r="Z47" s="31">
        <f t="shared" si="12"/>
        <v>0</v>
      </c>
      <c r="AA47" s="31">
        <f t="shared" si="12"/>
        <v>0</v>
      </c>
      <c r="AB47" s="31">
        <f t="shared" si="12"/>
        <v>0</v>
      </c>
      <c r="AC47" s="31">
        <f t="shared" si="12"/>
        <v>0</v>
      </c>
      <c r="AD47" s="31">
        <f t="shared" si="12"/>
        <v>0</v>
      </c>
      <c r="AE47" s="31">
        <f t="shared" si="12"/>
        <v>0</v>
      </c>
      <c r="AF47" s="31">
        <f t="shared" si="12"/>
        <v>0</v>
      </c>
      <c r="AG47" s="31">
        <f t="shared" si="12"/>
        <v>0</v>
      </c>
      <c r="AH47" s="31">
        <f t="shared" si="12"/>
        <v>0</v>
      </c>
      <c r="AI47" s="31">
        <f aca="true" t="shared" si="13" ref="AI47:BN47">SUM(AI43:AI46)</f>
        <v>0</v>
      </c>
      <c r="AJ47" s="31">
        <f t="shared" si="13"/>
        <v>0</v>
      </c>
      <c r="AK47" s="31">
        <f t="shared" si="13"/>
        <v>0</v>
      </c>
      <c r="AL47" s="31">
        <f t="shared" si="13"/>
        <v>0</v>
      </c>
      <c r="AM47" s="31">
        <f t="shared" si="13"/>
        <v>0</v>
      </c>
      <c r="AN47" s="31">
        <f t="shared" si="13"/>
        <v>0</v>
      </c>
      <c r="AO47" s="31">
        <f t="shared" si="13"/>
        <v>0</v>
      </c>
      <c r="AP47" s="31">
        <f t="shared" si="13"/>
        <v>0</v>
      </c>
      <c r="AQ47" s="31">
        <f t="shared" si="13"/>
        <v>0</v>
      </c>
      <c r="AR47" s="31">
        <f t="shared" si="13"/>
        <v>0</v>
      </c>
      <c r="AS47" s="31">
        <f t="shared" si="13"/>
        <v>0</v>
      </c>
      <c r="AT47" s="31">
        <f t="shared" si="13"/>
        <v>0</v>
      </c>
      <c r="AU47" s="31">
        <f t="shared" si="13"/>
        <v>0</v>
      </c>
      <c r="AV47" s="31">
        <f t="shared" si="13"/>
        <v>0</v>
      </c>
      <c r="AW47" s="31">
        <f t="shared" si="13"/>
        <v>0</v>
      </c>
      <c r="AX47" s="31">
        <f t="shared" si="13"/>
        <v>0</v>
      </c>
      <c r="AY47" s="31">
        <f t="shared" si="13"/>
        <v>0</v>
      </c>
      <c r="AZ47" s="31">
        <f t="shared" si="13"/>
        <v>0</v>
      </c>
      <c r="BA47" s="31">
        <f t="shared" si="13"/>
        <v>0</v>
      </c>
      <c r="BB47" s="31">
        <f t="shared" si="13"/>
        <v>0</v>
      </c>
      <c r="BC47" s="31">
        <f t="shared" si="13"/>
        <v>0</v>
      </c>
      <c r="BD47" s="31">
        <f t="shared" si="13"/>
        <v>0</v>
      </c>
      <c r="BE47" s="31">
        <f t="shared" si="13"/>
        <v>0</v>
      </c>
      <c r="BF47" s="31">
        <f t="shared" si="13"/>
        <v>0</v>
      </c>
      <c r="BG47" s="31">
        <f t="shared" si="13"/>
        <v>0</v>
      </c>
      <c r="BH47" s="31">
        <f t="shared" si="13"/>
        <v>0</v>
      </c>
      <c r="BI47" s="31">
        <f t="shared" si="13"/>
        <v>0</v>
      </c>
      <c r="BJ47" s="31">
        <f t="shared" si="13"/>
        <v>0</v>
      </c>
      <c r="BK47" s="31">
        <f t="shared" si="13"/>
        <v>19939147.39</v>
      </c>
      <c r="BL47" s="31">
        <f t="shared" si="13"/>
        <v>0</v>
      </c>
      <c r="BM47" s="31">
        <f t="shared" si="13"/>
        <v>0</v>
      </c>
      <c r="BN47" s="31">
        <f t="shared" si="13"/>
        <v>0</v>
      </c>
      <c r="BO47" s="31">
        <f>SUM(BO43:BO46)</f>
        <v>0</v>
      </c>
      <c r="BP47" s="31">
        <f>SUM(BP43:BP46)</f>
        <v>0</v>
      </c>
      <c r="BQ47" s="31">
        <f>SUM(BQ43:BQ46)</f>
        <v>0</v>
      </c>
      <c r="BR47" s="31">
        <f>SUM(BR43:BR46)</f>
        <v>0</v>
      </c>
      <c r="BS47" s="31">
        <f>SUM(BS43:BS46)</f>
        <v>0</v>
      </c>
      <c r="BT47" s="31"/>
      <c r="BU47" s="31">
        <f>SUM(BU43:BU46)</f>
        <v>19939147.39</v>
      </c>
      <c r="BV47" s="31">
        <f>SUM(BV43:BV46)</f>
        <v>0</v>
      </c>
      <c r="BW47" s="31">
        <f>SUM(BW43:BW46)</f>
        <v>0</v>
      </c>
    </row>
    <row r="48" spans="1:75" ht="13.5" thickTop="1">
      <c r="A48" s="70"/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2.75">
      <c r="A49" s="49"/>
      <c r="B49" s="47" t="s">
        <v>104</v>
      </c>
      <c r="C49" s="43"/>
      <c r="D49" s="44"/>
      <c r="E49" s="44"/>
      <c r="F49" s="4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43"/>
      <c r="S49" s="44"/>
      <c r="T49" s="44"/>
      <c r="U49" s="4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3"/>
      <c r="AH49" s="44"/>
      <c r="AI49" s="44"/>
      <c r="AJ49" s="4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3"/>
      <c r="AW49" s="44"/>
      <c r="AX49" s="44"/>
      <c r="AY49" s="4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43"/>
      <c r="BL49" s="44"/>
      <c r="BM49" s="44"/>
      <c r="BN49" s="4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ht="15">
      <c r="A50" s="25">
        <v>501</v>
      </c>
      <c r="B50" s="27" t="s">
        <v>105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750000000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/>
      <c r="BU50" s="29">
        <f>+C50+F50+I50+L50+O50+R50+U50+X50+AA50+AD50+AG50+AJ50+AM50+AP50+AS50+AV50+AY50+BB50+BE50+BH50+BK50+BN50+BQ50</f>
        <v>750000000</v>
      </c>
      <c r="BV50" s="29">
        <f>+D50+G50+J50+M50+P50+S50+V50+Y50+AB50+AE50+AH50+AK50+AN50+AQ50+AT50+AW50+AZ50+BC50+BF50+BI50+BL50+BO50+BR50</f>
        <v>0</v>
      </c>
      <c r="BW50" s="29">
        <f>+E50+H50+K50+N50+Q50+T50+W50+Z50+AC50+AF50+AI50+AL50+AO50+AR50+AU50+AX50+BA50+BD50+BG50+BJ50+BM50+BP50+BS50</f>
        <v>0</v>
      </c>
    </row>
    <row r="51" spans="1:75" s="32" customFormat="1" ht="15.75" thickBot="1">
      <c r="A51" s="69">
        <v>500</v>
      </c>
      <c r="B51" s="30" t="s">
        <v>106</v>
      </c>
      <c r="C51" s="31">
        <f aca="true" t="shared" si="14" ref="C51:BN51">SUM(C50)</f>
        <v>0</v>
      </c>
      <c r="D51" s="31">
        <f t="shared" si="14"/>
        <v>0</v>
      </c>
      <c r="E51" s="31">
        <f t="shared" si="14"/>
        <v>0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si="14"/>
        <v>0</v>
      </c>
      <c r="O51" s="31">
        <f t="shared" si="14"/>
        <v>0</v>
      </c>
      <c r="P51" s="31">
        <f t="shared" si="14"/>
        <v>0</v>
      </c>
      <c r="Q51" s="31">
        <f t="shared" si="14"/>
        <v>0</v>
      </c>
      <c r="R51" s="31">
        <f t="shared" si="14"/>
        <v>0</v>
      </c>
      <c r="S51" s="31">
        <f t="shared" si="14"/>
        <v>0</v>
      </c>
      <c r="T51" s="31">
        <f t="shared" si="14"/>
        <v>0</v>
      </c>
      <c r="U51" s="31">
        <f t="shared" si="14"/>
        <v>0</v>
      </c>
      <c r="V51" s="31">
        <f t="shared" si="14"/>
        <v>0</v>
      </c>
      <c r="W51" s="31">
        <f t="shared" si="14"/>
        <v>0</v>
      </c>
      <c r="X51" s="31">
        <f t="shared" si="14"/>
        <v>0</v>
      </c>
      <c r="Y51" s="31">
        <f t="shared" si="14"/>
        <v>0</v>
      </c>
      <c r="Z51" s="31">
        <f t="shared" si="14"/>
        <v>0</v>
      </c>
      <c r="AA51" s="31">
        <f t="shared" si="14"/>
        <v>0</v>
      </c>
      <c r="AB51" s="31">
        <f t="shared" si="14"/>
        <v>0</v>
      </c>
      <c r="AC51" s="31">
        <f t="shared" si="14"/>
        <v>0</v>
      </c>
      <c r="AD51" s="31">
        <f t="shared" si="14"/>
        <v>0</v>
      </c>
      <c r="AE51" s="31">
        <f t="shared" si="14"/>
        <v>0</v>
      </c>
      <c r="AF51" s="31">
        <f t="shared" si="14"/>
        <v>0</v>
      </c>
      <c r="AG51" s="31">
        <f t="shared" si="14"/>
        <v>0</v>
      </c>
      <c r="AH51" s="31">
        <f t="shared" si="14"/>
        <v>0</v>
      </c>
      <c r="AI51" s="31">
        <f t="shared" si="14"/>
        <v>0</v>
      </c>
      <c r="AJ51" s="31">
        <f t="shared" si="14"/>
        <v>0</v>
      </c>
      <c r="AK51" s="31">
        <f t="shared" si="14"/>
        <v>0</v>
      </c>
      <c r="AL51" s="31">
        <f t="shared" si="14"/>
        <v>0</v>
      </c>
      <c r="AM51" s="31">
        <f t="shared" si="14"/>
        <v>0</v>
      </c>
      <c r="AN51" s="31">
        <f t="shared" si="14"/>
        <v>0</v>
      </c>
      <c r="AO51" s="31">
        <f t="shared" si="14"/>
        <v>0</v>
      </c>
      <c r="AP51" s="31">
        <f t="shared" si="14"/>
        <v>0</v>
      </c>
      <c r="AQ51" s="31">
        <f t="shared" si="14"/>
        <v>0</v>
      </c>
      <c r="AR51" s="31">
        <f t="shared" si="14"/>
        <v>0</v>
      </c>
      <c r="AS51" s="31">
        <f t="shared" si="14"/>
        <v>0</v>
      </c>
      <c r="AT51" s="31">
        <f t="shared" si="14"/>
        <v>0</v>
      </c>
      <c r="AU51" s="31">
        <f t="shared" si="14"/>
        <v>0</v>
      </c>
      <c r="AV51" s="31">
        <f t="shared" si="14"/>
        <v>0</v>
      </c>
      <c r="AW51" s="31">
        <f t="shared" si="14"/>
        <v>0</v>
      </c>
      <c r="AX51" s="31">
        <f t="shared" si="14"/>
        <v>0</v>
      </c>
      <c r="AY51" s="31">
        <f t="shared" si="14"/>
        <v>0</v>
      </c>
      <c r="AZ51" s="31">
        <f t="shared" si="14"/>
        <v>0</v>
      </c>
      <c r="BA51" s="31">
        <f t="shared" si="14"/>
        <v>0</v>
      </c>
      <c r="BB51" s="31">
        <f t="shared" si="14"/>
        <v>0</v>
      </c>
      <c r="BC51" s="31">
        <f t="shared" si="14"/>
        <v>0</v>
      </c>
      <c r="BD51" s="31">
        <f t="shared" si="14"/>
        <v>0</v>
      </c>
      <c r="BE51" s="31">
        <f t="shared" si="14"/>
        <v>0</v>
      </c>
      <c r="BF51" s="31">
        <f t="shared" si="14"/>
        <v>0</v>
      </c>
      <c r="BG51" s="31">
        <f t="shared" si="14"/>
        <v>0</v>
      </c>
      <c r="BH51" s="31">
        <f t="shared" si="14"/>
        <v>0</v>
      </c>
      <c r="BI51" s="31">
        <f t="shared" si="14"/>
        <v>0</v>
      </c>
      <c r="BJ51" s="31">
        <f t="shared" si="14"/>
        <v>0</v>
      </c>
      <c r="BK51" s="31">
        <f t="shared" si="14"/>
        <v>0</v>
      </c>
      <c r="BL51" s="31">
        <f t="shared" si="14"/>
        <v>0</v>
      </c>
      <c r="BM51" s="31">
        <f t="shared" si="14"/>
        <v>0</v>
      </c>
      <c r="BN51" s="31">
        <f t="shared" si="14"/>
        <v>750000000</v>
      </c>
      <c r="BO51" s="31">
        <f aca="true" t="shared" si="15" ref="BO51:BW51">SUM(BO50)</f>
        <v>0</v>
      </c>
      <c r="BP51" s="31">
        <f t="shared" si="15"/>
        <v>0</v>
      </c>
      <c r="BQ51" s="31">
        <f t="shared" si="15"/>
        <v>0</v>
      </c>
      <c r="BR51" s="31">
        <f t="shared" si="15"/>
        <v>0</v>
      </c>
      <c r="BS51" s="31">
        <f t="shared" si="15"/>
        <v>0</v>
      </c>
      <c r="BT51" s="31"/>
      <c r="BU51" s="31">
        <f t="shared" si="15"/>
        <v>750000000</v>
      </c>
      <c r="BV51" s="31">
        <f t="shared" si="15"/>
        <v>0</v>
      </c>
      <c r="BW51" s="31">
        <f t="shared" si="15"/>
        <v>0</v>
      </c>
    </row>
    <row r="52" spans="1:75" ht="13.5" thickTop="1">
      <c r="A52" s="70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2.75">
      <c r="A53" s="49"/>
      <c r="B53" s="47" t="s">
        <v>107</v>
      </c>
      <c r="C53" s="43"/>
      <c r="D53" s="44"/>
      <c r="E53" s="44"/>
      <c r="F53" s="4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43"/>
      <c r="S53" s="44"/>
      <c r="T53" s="44"/>
      <c r="U53" s="4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3"/>
      <c r="AH53" s="44"/>
      <c r="AI53" s="44"/>
      <c r="AJ53" s="4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3"/>
      <c r="AW53" s="44"/>
      <c r="AX53" s="44"/>
      <c r="AY53" s="4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43"/>
      <c r="BL53" s="44"/>
      <c r="BM53" s="44"/>
      <c r="BN53" s="4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1:75" ht="15">
      <c r="A54" s="25">
        <v>701</v>
      </c>
      <c r="B54" s="27" t="s">
        <v>108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663745426</v>
      </c>
      <c r="BR54" s="28">
        <v>0</v>
      </c>
      <c r="BS54" s="28">
        <v>0</v>
      </c>
      <c r="BT54" s="28"/>
      <c r="BU54" s="29">
        <f aca="true" t="shared" si="16" ref="BU54:BW55">+C54+F54+I54+L54+O54+R54+U54+X54+AA54+AD54+AG54+AJ54+AM54+AP54+AS54+AV54+AY54+BB54+BE54+BH54+BK54+BN54+BQ54</f>
        <v>663745426</v>
      </c>
      <c r="BV54" s="29">
        <f t="shared" si="16"/>
        <v>0</v>
      </c>
      <c r="BW54" s="29">
        <f t="shared" si="16"/>
        <v>0</v>
      </c>
    </row>
    <row r="55" spans="1:75" ht="15">
      <c r="A55" s="25">
        <f>A54+1</f>
        <v>702</v>
      </c>
      <c r="B55" s="27" t="s">
        <v>109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55095953.95</v>
      </c>
      <c r="BR55" s="28">
        <v>0</v>
      </c>
      <c r="BS55" s="28">
        <v>0</v>
      </c>
      <c r="BT55" s="28"/>
      <c r="BU55" s="29">
        <f t="shared" si="16"/>
        <v>55095953.95</v>
      </c>
      <c r="BV55" s="29">
        <f t="shared" si="16"/>
        <v>0</v>
      </c>
      <c r="BW55" s="29">
        <f t="shared" si="16"/>
        <v>0</v>
      </c>
    </row>
    <row r="56" spans="1:75" s="32" customFormat="1" ht="15.75" thickBot="1">
      <c r="A56" s="69">
        <v>700</v>
      </c>
      <c r="B56" s="30" t="s">
        <v>110</v>
      </c>
      <c r="C56" s="31">
        <f aca="true" t="shared" si="17" ref="C56:BN56">SUM(C54:C55)</f>
        <v>0</v>
      </c>
      <c r="D56" s="31">
        <f t="shared" si="17"/>
        <v>0</v>
      </c>
      <c r="E56" s="31">
        <f t="shared" si="17"/>
        <v>0</v>
      </c>
      <c r="F56" s="31">
        <f t="shared" si="17"/>
        <v>0</v>
      </c>
      <c r="G56" s="31">
        <f t="shared" si="17"/>
        <v>0</v>
      </c>
      <c r="H56" s="31">
        <f t="shared" si="17"/>
        <v>0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0</v>
      </c>
      <c r="M56" s="31">
        <f t="shared" si="17"/>
        <v>0</v>
      </c>
      <c r="N56" s="31">
        <f t="shared" si="17"/>
        <v>0</v>
      </c>
      <c r="O56" s="31">
        <f t="shared" si="17"/>
        <v>0</v>
      </c>
      <c r="P56" s="31">
        <f t="shared" si="17"/>
        <v>0</v>
      </c>
      <c r="Q56" s="31">
        <f t="shared" si="17"/>
        <v>0</v>
      </c>
      <c r="R56" s="31">
        <f t="shared" si="17"/>
        <v>0</v>
      </c>
      <c r="S56" s="31">
        <f t="shared" si="17"/>
        <v>0</v>
      </c>
      <c r="T56" s="31">
        <f t="shared" si="17"/>
        <v>0</v>
      </c>
      <c r="U56" s="31">
        <f t="shared" si="17"/>
        <v>0</v>
      </c>
      <c r="V56" s="31">
        <f t="shared" si="17"/>
        <v>0</v>
      </c>
      <c r="W56" s="31">
        <f t="shared" si="17"/>
        <v>0</v>
      </c>
      <c r="X56" s="31">
        <f t="shared" si="17"/>
        <v>0</v>
      </c>
      <c r="Y56" s="31">
        <f t="shared" si="17"/>
        <v>0</v>
      </c>
      <c r="Z56" s="31">
        <f t="shared" si="17"/>
        <v>0</v>
      </c>
      <c r="AA56" s="31">
        <f t="shared" si="17"/>
        <v>0</v>
      </c>
      <c r="AB56" s="31">
        <f t="shared" si="17"/>
        <v>0</v>
      </c>
      <c r="AC56" s="31">
        <f t="shared" si="17"/>
        <v>0</v>
      </c>
      <c r="AD56" s="31">
        <f t="shared" si="17"/>
        <v>0</v>
      </c>
      <c r="AE56" s="31">
        <f t="shared" si="17"/>
        <v>0</v>
      </c>
      <c r="AF56" s="31">
        <f t="shared" si="17"/>
        <v>0</v>
      </c>
      <c r="AG56" s="31">
        <f t="shared" si="17"/>
        <v>0</v>
      </c>
      <c r="AH56" s="31">
        <f t="shared" si="17"/>
        <v>0</v>
      </c>
      <c r="AI56" s="31">
        <f t="shared" si="17"/>
        <v>0</v>
      </c>
      <c r="AJ56" s="31">
        <f t="shared" si="17"/>
        <v>0</v>
      </c>
      <c r="AK56" s="31">
        <f t="shared" si="17"/>
        <v>0</v>
      </c>
      <c r="AL56" s="31">
        <f t="shared" si="17"/>
        <v>0</v>
      </c>
      <c r="AM56" s="31">
        <f t="shared" si="17"/>
        <v>0</v>
      </c>
      <c r="AN56" s="31">
        <f t="shared" si="17"/>
        <v>0</v>
      </c>
      <c r="AO56" s="31">
        <f t="shared" si="17"/>
        <v>0</v>
      </c>
      <c r="AP56" s="31">
        <f t="shared" si="17"/>
        <v>0</v>
      </c>
      <c r="AQ56" s="31">
        <f t="shared" si="17"/>
        <v>0</v>
      </c>
      <c r="AR56" s="31">
        <f t="shared" si="17"/>
        <v>0</v>
      </c>
      <c r="AS56" s="31">
        <f t="shared" si="17"/>
        <v>0</v>
      </c>
      <c r="AT56" s="31">
        <f t="shared" si="17"/>
        <v>0</v>
      </c>
      <c r="AU56" s="31">
        <f t="shared" si="17"/>
        <v>0</v>
      </c>
      <c r="AV56" s="31">
        <f t="shared" si="17"/>
        <v>0</v>
      </c>
      <c r="AW56" s="31">
        <f t="shared" si="17"/>
        <v>0</v>
      </c>
      <c r="AX56" s="31">
        <f t="shared" si="17"/>
        <v>0</v>
      </c>
      <c r="AY56" s="31">
        <f t="shared" si="17"/>
        <v>0</v>
      </c>
      <c r="AZ56" s="31">
        <f t="shared" si="17"/>
        <v>0</v>
      </c>
      <c r="BA56" s="31">
        <f t="shared" si="17"/>
        <v>0</v>
      </c>
      <c r="BB56" s="31">
        <f t="shared" si="17"/>
        <v>0</v>
      </c>
      <c r="BC56" s="31">
        <f t="shared" si="17"/>
        <v>0</v>
      </c>
      <c r="BD56" s="31">
        <f t="shared" si="17"/>
        <v>0</v>
      </c>
      <c r="BE56" s="31">
        <f t="shared" si="17"/>
        <v>0</v>
      </c>
      <c r="BF56" s="31">
        <f t="shared" si="17"/>
        <v>0</v>
      </c>
      <c r="BG56" s="31">
        <f t="shared" si="17"/>
        <v>0</v>
      </c>
      <c r="BH56" s="31">
        <f t="shared" si="17"/>
        <v>0</v>
      </c>
      <c r="BI56" s="31">
        <f t="shared" si="17"/>
        <v>0</v>
      </c>
      <c r="BJ56" s="31">
        <f t="shared" si="17"/>
        <v>0</v>
      </c>
      <c r="BK56" s="31">
        <f t="shared" si="17"/>
        <v>0</v>
      </c>
      <c r="BL56" s="31">
        <f t="shared" si="17"/>
        <v>0</v>
      </c>
      <c r="BM56" s="31">
        <f t="shared" si="17"/>
        <v>0</v>
      </c>
      <c r="BN56" s="31">
        <f t="shared" si="17"/>
        <v>0</v>
      </c>
      <c r="BO56" s="31">
        <f aca="true" t="shared" si="18" ref="BO56:BW56">SUM(BO54:BO55)</f>
        <v>0</v>
      </c>
      <c r="BP56" s="31">
        <f t="shared" si="18"/>
        <v>0</v>
      </c>
      <c r="BQ56" s="31">
        <f t="shared" si="18"/>
        <v>718841379.95</v>
      </c>
      <c r="BR56" s="31">
        <f t="shared" si="18"/>
        <v>0</v>
      </c>
      <c r="BS56" s="31">
        <f t="shared" si="18"/>
        <v>0</v>
      </c>
      <c r="BT56" s="31"/>
      <c r="BU56" s="31">
        <f t="shared" si="18"/>
        <v>718841379.95</v>
      </c>
      <c r="BV56" s="31">
        <f t="shared" si="18"/>
        <v>0</v>
      </c>
      <c r="BW56" s="31">
        <f t="shared" si="18"/>
        <v>0</v>
      </c>
    </row>
    <row r="57" spans="1:75" ht="16.5" thickBot="1" thickTop="1">
      <c r="A57" s="35"/>
      <c r="B57" s="36" t="s">
        <v>111</v>
      </c>
      <c r="C57" s="37">
        <f aca="true" t="shared" si="19" ref="C57:AH57">+C25+C33+C40+C47+C51+C56</f>
        <v>172859601.32</v>
      </c>
      <c r="D57" s="37">
        <f t="shared" si="19"/>
        <v>4439731.47</v>
      </c>
      <c r="E57" s="37">
        <f t="shared" si="19"/>
        <v>0</v>
      </c>
      <c r="F57" s="37">
        <f t="shared" si="19"/>
        <v>109425.78</v>
      </c>
      <c r="G57" s="37">
        <f t="shared" si="19"/>
        <v>0</v>
      </c>
      <c r="H57" s="37">
        <f t="shared" si="19"/>
        <v>0</v>
      </c>
      <c r="I57" s="37">
        <f t="shared" si="19"/>
        <v>39804062.519999996</v>
      </c>
      <c r="J57" s="37">
        <f t="shared" si="19"/>
        <v>0</v>
      </c>
      <c r="K57" s="37">
        <f t="shared" si="19"/>
        <v>0</v>
      </c>
      <c r="L57" s="37">
        <f t="shared" si="19"/>
        <v>51493484.699999996</v>
      </c>
      <c r="M57" s="37">
        <f t="shared" si="19"/>
        <v>0</v>
      </c>
      <c r="N57" s="37">
        <f t="shared" si="19"/>
        <v>0</v>
      </c>
      <c r="O57" s="37">
        <f t="shared" si="19"/>
        <v>26290264.67</v>
      </c>
      <c r="P57" s="37">
        <f t="shared" si="19"/>
        <v>0</v>
      </c>
      <c r="Q57" s="37">
        <f t="shared" si="19"/>
        <v>0</v>
      </c>
      <c r="R57" s="37">
        <f t="shared" si="19"/>
        <v>3634834.07</v>
      </c>
      <c r="S57" s="37">
        <f t="shared" si="19"/>
        <v>0</v>
      </c>
      <c r="T57" s="37">
        <f t="shared" si="19"/>
        <v>0</v>
      </c>
      <c r="U57" s="37">
        <f t="shared" si="19"/>
        <v>2737433.0300000003</v>
      </c>
      <c r="V57" s="37">
        <f t="shared" si="19"/>
        <v>0</v>
      </c>
      <c r="W57" s="37">
        <f t="shared" si="19"/>
        <v>0</v>
      </c>
      <c r="X57" s="37">
        <f t="shared" si="19"/>
        <v>38887540.370000005</v>
      </c>
      <c r="Y57" s="37">
        <f t="shared" si="19"/>
        <v>0</v>
      </c>
      <c r="Z57" s="37">
        <f t="shared" si="19"/>
        <v>0</v>
      </c>
      <c r="AA57" s="37">
        <f t="shared" si="19"/>
        <v>141352682.96</v>
      </c>
      <c r="AB57" s="37">
        <f t="shared" si="19"/>
        <v>0</v>
      </c>
      <c r="AC57" s="37">
        <f t="shared" si="19"/>
        <v>0</v>
      </c>
      <c r="AD57" s="37">
        <f t="shared" si="19"/>
        <v>104948337.37</v>
      </c>
      <c r="AE57" s="37">
        <f t="shared" si="19"/>
        <v>0</v>
      </c>
      <c r="AF57" s="37">
        <f t="shared" si="19"/>
        <v>0</v>
      </c>
      <c r="AG57" s="37">
        <f t="shared" si="19"/>
        <v>2821659.35</v>
      </c>
      <c r="AH57" s="37">
        <f t="shared" si="19"/>
        <v>0</v>
      </c>
      <c r="AI57" s="37">
        <f aca="true" t="shared" si="20" ref="AI57:BN57">+AI25+AI33+AI40+AI47+AI51+AI56</f>
        <v>0</v>
      </c>
      <c r="AJ57" s="37">
        <f t="shared" si="20"/>
        <v>85756207.43999998</v>
      </c>
      <c r="AK57" s="37">
        <f t="shared" si="20"/>
        <v>0</v>
      </c>
      <c r="AL57" s="37">
        <f t="shared" si="20"/>
        <v>0</v>
      </c>
      <c r="AM57" s="37">
        <f t="shared" si="20"/>
        <v>2341641.44</v>
      </c>
      <c r="AN57" s="37">
        <f t="shared" si="20"/>
        <v>0</v>
      </c>
      <c r="AO57" s="37">
        <f t="shared" si="20"/>
        <v>0</v>
      </c>
      <c r="AP57" s="37">
        <f t="shared" si="20"/>
        <v>16317570.18</v>
      </c>
      <c r="AQ57" s="37">
        <f t="shared" si="20"/>
        <v>0</v>
      </c>
      <c r="AR57" s="37">
        <f t="shared" si="20"/>
        <v>0</v>
      </c>
      <c r="AS57" s="37">
        <f t="shared" si="20"/>
        <v>0</v>
      </c>
      <c r="AT57" s="37">
        <f t="shared" si="20"/>
        <v>0</v>
      </c>
      <c r="AU57" s="37">
        <f t="shared" si="20"/>
        <v>0</v>
      </c>
      <c r="AV57" s="37">
        <f t="shared" si="20"/>
        <v>0</v>
      </c>
      <c r="AW57" s="37">
        <f t="shared" si="20"/>
        <v>0</v>
      </c>
      <c r="AX57" s="37">
        <f t="shared" si="20"/>
        <v>0</v>
      </c>
      <c r="AY57" s="37">
        <f t="shared" si="20"/>
        <v>0</v>
      </c>
      <c r="AZ57" s="37">
        <f t="shared" si="20"/>
        <v>0</v>
      </c>
      <c r="BA57" s="37">
        <f t="shared" si="20"/>
        <v>0</v>
      </c>
      <c r="BB57" s="37">
        <f t="shared" si="20"/>
        <v>0</v>
      </c>
      <c r="BC57" s="37">
        <f t="shared" si="20"/>
        <v>0</v>
      </c>
      <c r="BD57" s="37">
        <f t="shared" si="20"/>
        <v>0</v>
      </c>
      <c r="BE57" s="37">
        <f t="shared" si="20"/>
        <v>0</v>
      </c>
      <c r="BF57" s="37">
        <f t="shared" si="20"/>
        <v>0</v>
      </c>
      <c r="BG57" s="37">
        <f t="shared" si="20"/>
        <v>0</v>
      </c>
      <c r="BH57" s="37">
        <f t="shared" si="20"/>
        <v>220052433.05</v>
      </c>
      <c r="BI57" s="37">
        <f t="shared" si="20"/>
        <v>0</v>
      </c>
      <c r="BJ57" s="37">
        <f t="shared" si="20"/>
        <v>0</v>
      </c>
      <c r="BK57" s="37">
        <f t="shared" si="20"/>
        <v>24537123.87</v>
      </c>
      <c r="BL57" s="37">
        <f t="shared" si="20"/>
        <v>0</v>
      </c>
      <c r="BM57" s="37">
        <f t="shared" si="20"/>
        <v>0</v>
      </c>
      <c r="BN57" s="37">
        <f t="shared" si="20"/>
        <v>751320562.14</v>
      </c>
      <c r="BO57" s="37">
        <f>+BO25+BO33+BO40+BO47+BO51+BO56</f>
        <v>0</v>
      </c>
      <c r="BP57" s="37">
        <f>+BP25+BP33+BP40+BP47+BP51+BP56</f>
        <v>0</v>
      </c>
      <c r="BQ57" s="37">
        <f>+BQ25+BQ33+BQ40+BQ47+BQ51+BQ56</f>
        <v>718841379.95</v>
      </c>
      <c r="BR57" s="37">
        <f>+BR25+BR33+BR40+BR47+BR51+BR56</f>
        <v>0</v>
      </c>
      <c r="BS57" s="37">
        <f>+BS25+BS33+BS40+BS47+BS51+BS56</f>
        <v>0</v>
      </c>
      <c r="BT57" s="37"/>
      <c r="BU57" s="37">
        <f>+BU12+BU25+BU33+BU40+BU47+BU51+BU56</f>
        <v>2404106244.21</v>
      </c>
      <c r="BV57" s="37">
        <f>+BV25+BV33+BV40+BV47+BV51+BV56</f>
        <v>4439731.47</v>
      </c>
      <c r="BW57" s="37">
        <f>+BW25+BW33+BW40+BW47+BW51+BW56</f>
        <v>0</v>
      </c>
    </row>
  </sheetData>
  <sheetProtection/>
  <mergeCells count="75"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M8:AO8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X8:Z8"/>
    <mergeCell ref="L7:N7"/>
    <mergeCell ref="O7:Q7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2024-05-27T10:49:08Z</dcterms:modified>
  <cp:category/>
  <cp:version/>
  <cp:contentType/>
  <cp:contentStatus/>
</cp:coreProperties>
</file>