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0320" tabRatio="731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<sst xmlns="http://schemas.openxmlformats.org/spreadsheetml/2006/main" count="211" uniqueCount="134">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</sst>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workbookViewId="0" topLeftCell="A1">
      <selection activeCell="C72" sqref="C72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2025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4439731.47</v>
      </c>
      <c r="D8" s="44"/>
      <c r="E8" s="6"/>
      <c r="F8" s="6"/>
    </row>
    <row r="9" spans="1:6" ht="12.75">
      <c r="A9" s="41"/>
      <c r="B9" s="47" t="s">
        <v>10</v>
      </c>
      <c r="C9" s="7">
        <v>500000</v>
      </c>
      <c r="D9" s="44"/>
      <c r="E9" s="6"/>
      <c r="F9" s="6"/>
    </row>
    <row r="10" spans="1:6" ht="12.75">
      <c r="A10" s="41"/>
      <c r="B10" s="47" t="s">
        <v>11</v>
      </c>
      <c r="C10" s="7">
        <v>1606522.54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0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327505564.87</v>
      </c>
      <c r="D14" s="7">
        <v>0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0</v>
      </c>
      <c r="D17" s="7">
        <v>0</v>
      </c>
      <c r="E17" s="8"/>
      <c r="F17" s="8"/>
    </row>
    <row r="18" spans="1:6" ht="12.75">
      <c r="A18" s="50">
        <v>10301</v>
      </c>
      <c r="B18" s="51" t="s">
        <v>19</v>
      </c>
      <c r="C18" s="7">
        <v>139861117.18</v>
      </c>
      <c r="D18" s="7">
        <v>0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467366682.05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222005215.32</v>
      </c>
      <c r="D23" s="7">
        <v>0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0</v>
      </c>
      <c r="D25" s="7">
        <v>0</v>
      </c>
      <c r="E25" s="8"/>
      <c r="F25" s="8"/>
    </row>
    <row r="26" spans="1:6" ht="12.75">
      <c r="A26" s="50">
        <v>20104</v>
      </c>
      <c r="B26" s="51" t="s">
        <v>27</v>
      </c>
      <c r="C26" s="7">
        <v>10000</v>
      </c>
      <c r="D26" s="7">
        <v>0</v>
      </c>
      <c r="E26" s="8"/>
      <c r="F26" s="8"/>
    </row>
    <row r="27" spans="1:6" ht="12.75">
      <c r="A27" s="50">
        <v>20105</v>
      </c>
      <c r="B27" s="51" t="s">
        <v>28</v>
      </c>
      <c r="C27" s="7">
        <v>21564208.18</v>
      </c>
      <c r="D27" s="7">
        <v>0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243579423.5</v>
      </c>
      <c r="D28" s="77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32257579.65</v>
      </c>
      <c r="D31" s="7">
        <v>0</v>
      </c>
      <c r="E31" s="8"/>
      <c r="F31" s="8"/>
    </row>
    <row r="32" spans="1:6" ht="12.75">
      <c r="A32" s="55">
        <v>30200</v>
      </c>
      <c r="B32" s="54" t="s">
        <v>33</v>
      </c>
      <c r="C32" s="7">
        <v>136836550</v>
      </c>
      <c r="D32" s="7">
        <v>0</v>
      </c>
      <c r="E32" s="8"/>
      <c r="F32" s="8"/>
    </row>
    <row r="33" spans="1:6" ht="12.75">
      <c r="A33" s="55">
        <v>30300</v>
      </c>
      <c r="B33" s="54" t="s">
        <v>34</v>
      </c>
      <c r="C33" s="7">
        <v>477557.73</v>
      </c>
      <c r="D33" s="7">
        <v>0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10051803.37</v>
      </c>
      <c r="D35" s="7">
        <v>0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179623490.75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0</v>
      </c>
      <c r="D39" s="7">
        <v>0</v>
      </c>
      <c r="E39" s="8"/>
      <c r="F39" s="8"/>
    </row>
    <row r="40" spans="1:6" ht="12.75">
      <c r="A40" s="50">
        <v>40200</v>
      </c>
      <c r="B40" s="51" t="s">
        <v>41</v>
      </c>
      <c r="C40" s="7">
        <v>318833518.18</v>
      </c>
      <c r="D40" s="7">
        <v>0</v>
      </c>
      <c r="E40" s="8"/>
      <c r="F40" s="8"/>
    </row>
    <row r="41" spans="1:6" ht="12.75">
      <c r="A41" s="50">
        <v>40300</v>
      </c>
      <c r="B41" s="51" t="s">
        <v>42</v>
      </c>
      <c r="C41" s="7">
        <v>50000</v>
      </c>
      <c r="D41" s="7">
        <v>0</v>
      </c>
      <c r="E41" s="8"/>
      <c r="F41" s="8"/>
    </row>
    <row r="42" spans="1:6" ht="12.75">
      <c r="A42" s="50">
        <v>40400</v>
      </c>
      <c r="B42" s="51" t="s">
        <v>43</v>
      </c>
      <c r="C42" s="7">
        <v>46786.12</v>
      </c>
      <c r="D42" s="7">
        <v>0</v>
      </c>
      <c r="E42" s="8"/>
      <c r="F42" s="8"/>
    </row>
    <row r="43" spans="1:6" ht="12.75">
      <c r="A43" s="55">
        <v>40500</v>
      </c>
      <c r="B43" s="54" t="s">
        <v>44</v>
      </c>
      <c r="C43" s="7">
        <v>7668573.52</v>
      </c>
      <c r="D43" s="7">
        <v>0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326598877.82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0</v>
      </c>
      <c r="D47" s="7">
        <v>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0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0</v>
      </c>
      <c r="D56" s="7">
        <v>0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750000000</v>
      </c>
      <c r="D61" s="7">
        <v>0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750000000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709045426</v>
      </c>
      <c r="D65" s="7">
        <v>0</v>
      </c>
      <c r="E65" s="8"/>
      <c r="F65" s="8"/>
    </row>
    <row r="66" spans="1:6" ht="12.75">
      <c r="A66" s="50">
        <v>90200</v>
      </c>
      <c r="B66" s="51" t="s">
        <v>63</v>
      </c>
      <c r="C66" s="7">
        <v>9795953.95</v>
      </c>
      <c r="D66" s="7">
        <v>0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718841379.95</v>
      </c>
      <c r="D67" s="11">
        <f>SUM(D65:D66)</f>
        <v>0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2686009854.0699997</v>
      </c>
      <c r="D68" s="18">
        <f>+D20+D28+D36+D44+D51+D58+D62+D67</f>
        <v>0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2692556108.0799994</v>
      </c>
      <c r="D69" s="18">
        <f>+D68+D11</f>
        <v>0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A47" sqref="A47:IV4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f>Entrate!C5</f>
        <v>2025</v>
      </c>
      <c r="G5" s="3"/>
    </row>
    <row r="6" spans="2:7" ht="18.75">
      <c r="B6" s="3"/>
      <c r="G6" s="3"/>
    </row>
    <row r="7" spans="1:75" ht="12.75" customHeight="1">
      <c r="A7" s="73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1" customFormat="1" ht="58.5" customHeight="1">
      <c r="A8" s="22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86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86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86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86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500000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82698017.36</v>
      </c>
      <c r="D15" s="28">
        <v>0</v>
      </c>
      <c r="E15" s="28">
        <v>0</v>
      </c>
      <c r="F15" s="28">
        <v>112463.14</v>
      </c>
      <c r="G15" s="28">
        <v>0</v>
      </c>
      <c r="H15" s="28">
        <v>0</v>
      </c>
      <c r="I15" s="28">
        <v>28254850.52</v>
      </c>
      <c r="J15" s="28">
        <v>0</v>
      </c>
      <c r="K15" s="28">
        <v>0</v>
      </c>
      <c r="L15" s="28">
        <v>15540095.9</v>
      </c>
      <c r="M15" s="28">
        <v>0</v>
      </c>
      <c r="N15" s="28">
        <v>0</v>
      </c>
      <c r="O15" s="28">
        <v>6554412</v>
      </c>
      <c r="P15" s="28">
        <v>0</v>
      </c>
      <c r="Q15" s="28">
        <v>0</v>
      </c>
      <c r="R15" s="28">
        <v>1962595.55</v>
      </c>
      <c r="S15" s="28">
        <v>0</v>
      </c>
      <c r="T15" s="28">
        <v>0</v>
      </c>
      <c r="U15" s="28">
        <v>500962.81</v>
      </c>
      <c r="V15" s="28">
        <v>0</v>
      </c>
      <c r="W15" s="28">
        <v>0</v>
      </c>
      <c r="X15" s="28">
        <v>22253776.6</v>
      </c>
      <c r="Y15" s="28">
        <v>0</v>
      </c>
      <c r="Z15" s="28">
        <v>0</v>
      </c>
      <c r="AA15" s="28">
        <v>4855720.06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2842948.81</v>
      </c>
      <c r="AH15" s="28">
        <v>0</v>
      </c>
      <c r="AI15" s="28">
        <v>0</v>
      </c>
      <c r="AJ15" s="28">
        <v>22246856.77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3948609.76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191771309.28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0</v>
      </c>
    </row>
    <row r="16" spans="1:75" ht="15">
      <c r="A16" s="25">
        <f>A15+1</f>
        <v>102</v>
      </c>
      <c r="B16" s="27" t="s">
        <v>76</v>
      </c>
      <c r="C16" s="28">
        <v>10247265.19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10000</v>
      </c>
      <c r="J16" s="28">
        <v>0</v>
      </c>
      <c r="K16" s="28">
        <v>0</v>
      </c>
      <c r="L16" s="28">
        <v>242938.74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307420.98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10807624.91</v>
      </c>
      <c r="BV16" s="29">
        <f t="shared" si="0"/>
        <v>0</v>
      </c>
      <c r="BW16" s="29">
        <f t="shared" si="0"/>
        <v>0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58302433.45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10990613.33</v>
      </c>
      <c r="J17" s="28">
        <v>0</v>
      </c>
      <c r="K17" s="28">
        <v>0</v>
      </c>
      <c r="L17" s="28">
        <v>17848894.55</v>
      </c>
      <c r="M17" s="28">
        <v>0</v>
      </c>
      <c r="N17" s="28">
        <v>0</v>
      </c>
      <c r="O17" s="28">
        <v>2992871.23</v>
      </c>
      <c r="P17" s="28">
        <v>0</v>
      </c>
      <c r="Q17" s="28">
        <v>0</v>
      </c>
      <c r="R17" s="28">
        <v>1552908.4</v>
      </c>
      <c r="S17" s="28">
        <v>0</v>
      </c>
      <c r="T17" s="28">
        <v>0</v>
      </c>
      <c r="U17" s="28">
        <v>1948000</v>
      </c>
      <c r="V17" s="28">
        <v>0</v>
      </c>
      <c r="W17" s="28">
        <v>0</v>
      </c>
      <c r="X17" s="28">
        <v>1007825.6</v>
      </c>
      <c r="Y17" s="28">
        <v>0</v>
      </c>
      <c r="Z17" s="28">
        <v>0</v>
      </c>
      <c r="AA17" s="28">
        <v>122785636.67</v>
      </c>
      <c r="AB17" s="28">
        <v>0</v>
      </c>
      <c r="AC17" s="28">
        <v>0</v>
      </c>
      <c r="AD17" s="28">
        <v>99881623.7</v>
      </c>
      <c r="AE17" s="28">
        <v>0</v>
      </c>
      <c r="AF17" s="28">
        <v>0</v>
      </c>
      <c r="AG17" s="28">
        <v>45491.6</v>
      </c>
      <c r="AH17" s="28">
        <v>0</v>
      </c>
      <c r="AI17" s="28">
        <v>0</v>
      </c>
      <c r="AJ17" s="28">
        <v>78560799.8</v>
      </c>
      <c r="AK17" s="28">
        <v>0</v>
      </c>
      <c r="AL17" s="28">
        <v>0</v>
      </c>
      <c r="AM17" s="28">
        <v>2340541.44</v>
      </c>
      <c r="AN17" s="28">
        <v>0</v>
      </c>
      <c r="AO17" s="28">
        <v>0</v>
      </c>
      <c r="AP17" s="28">
        <v>572976.33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398830616.1</v>
      </c>
      <c r="BV17" s="29">
        <f t="shared" si="0"/>
        <v>0</v>
      </c>
      <c r="BW17" s="29">
        <f t="shared" si="0"/>
        <v>0</v>
      </c>
    </row>
    <row r="18" spans="1:75" ht="15">
      <c r="A18" s="25">
        <f t="shared" si="2"/>
        <v>104</v>
      </c>
      <c r="B18" s="27" t="s">
        <v>23</v>
      </c>
      <c r="C18" s="28">
        <v>548725.81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13584809.54</v>
      </c>
      <c r="M18" s="28">
        <v>0</v>
      </c>
      <c r="N18" s="28">
        <v>0</v>
      </c>
      <c r="O18" s="28">
        <v>3320000</v>
      </c>
      <c r="P18" s="28">
        <v>0</v>
      </c>
      <c r="Q18" s="28">
        <v>0</v>
      </c>
      <c r="R18" s="28">
        <v>50000</v>
      </c>
      <c r="S18" s="28">
        <v>0</v>
      </c>
      <c r="T18" s="28">
        <v>0</v>
      </c>
      <c r="U18" s="28">
        <v>300000</v>
      </c>
      <c r="V18" s="28">
        <v>0</v>
      </c>
      <c r="W18" s="28">
        <v>0</v>
      </c>
      <c r="X18" s="28">
        <v>2000000</v>
      </c>
      <c r="Y18" s="28">
        <v>0</v>
      </c>
      <c r="Z18" s="28">
        <v>0</v>
      </c>
      <c r="AA18" s="28">
        <v>3742467.28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3814170.92</v>
      </c>
      <c r="AK18" s="28">
        <v>0</v>
      </c>
      <c r="AL18" s="28">
        <v>0</v>
      </c>
      <c r="AM18" s="28">
        <v>1100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27361273.550000004</v>
      </c>
      <c r="BV18" s="29">
        <f t="shared" si="0"/>
        <v>0</v>
      </c>
      <c r="BW18" s="29">
        <f t="shared" si="0"/>
        <v>0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5302303.6</v>
      </c>
      <c r="BL21" s="28">
        <v>0</v>
      </c>
      <c r="BM21" s="28">
        <v>0</v>
      </c>
      <c r="BN21" s="28">
        <v>1320562.14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/>
      <c r="BU21" s="29">
        <f t="shared" si="1"/>
        <v>6622865.739999999</v>
      </c>
      <c r="BV21" s="29">
        <f t="shared" si="0"/>
        <v>0</v>
      </c>
      <c r="BW21" s="29">
        <f t="shared" si="0"/>
        <v>0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437715.52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21465.25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2000</v>
      </c>
      <c r="V23" s="28">
        <v>0</v>
      </c>
      <c r="W23" s="28">
        <v>0</v>
      </c>
      <c r="X23" s="28">
        <v>20383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10000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491563.77</v>
      </c>
      <c r="BV23" s="29">
        <f t="shared" si="0"/>
        <v>0</v>
      </c>
      <c r="BW23" s="29">
        <f t="shared" si="0"/>
        <v>0</v>
      </c>
    </row>
    <row r="24" spans="1:75" ht="15">
      <c r="A24" s="25">
        <f t="shared" si="2"/>
        <v>110</v>
      </c>
      <c r="B24" s="27" t="s">
        <v>83</v>
      </c>
      <c r="C24" s="28">
        <v>7422138.8</v>
      </c>
      <c r="D24" s="28">
        <v>4439731.47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1200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219938535.2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227361874</v>
      </c>
      <c r="BV24" s="29">
        <f t="shared" si="0"/>
        <v>4439731.47</v>
      </c>
      <c r="BW24" s="29">
        <f t="shared" si="0"/>
        <v>0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159656296.13000003</v>
      </c>
      <c r="D25" s="31">
        <f t="shared" si="3"/>
        <v>4439731.47</v>
      </c>
      <c r="E25" s="31">
        <f t="shared" si="3"/>
        <v>0</v>
      </c>
      <c r="F25" s="31">
        <f t="shared" si="3"/>
        <v>112463.14</v>
      </c>
      <c r="G25" s="31">
        <f t="shared" si="3"/>
        <v>0</v>
      </c>
      <c r="H25" s="31">
        <f t="shared" si="3"/>
        <v>0</v>
      </c>
      <c r="I25" s="31">
        <f t="shared" si="3"/>
        <v>39255463.85</v>
      </c>
      <c r="J25" s="31">
        <f t="shared" si="3"/>
        <v>0</v>
      </c>
      <c r="K25" s="31">
        <f t="shared" si="3"/>
        <v>0</v>
      </c>
      <c r="L25" s="31">
        <f t="shared" si="3"/>
        <v>47238203.98</v>
      </c>
      <c r="M25" s="31">
        <f t="shared" si="3"/>
        <v>0</v>
      </c>
      <c r="N25" s="31">
        <f t="shared" si="3"/>
        <v>0</v>
      </c>
      <c r="O25" s="31">
        <f t="shared" si="3"/>
        <v>12867283.23</v>
      </c>
      <c r="P25" s="31">
        <f t="shared" si="3"/>
        <v>0</v>
      </c>
      <c r="Q25" s="31">
        <f t="shared" si="3"/>
        <v>0</v>
      </c>
      <c r="R25" s="31">
        <f t="shared" si="3"/>
        <v>3565503.95</v>
      </c>
      <c r="S25" s="31">
        <f t="shared" si="3"/>
        <v>0</v>
      </c>
      <c r="T25" s="31">
        <f t="shared" si="3"/>
        <v>0</v>
      </c>
      <c r="U25" s="31">
        <f t="shared" si="3"/>
        <v>2750962.81</v>
      </c>
      <c r="V25" s="31">
        <f t="shared" si="3"/>
        <v>0</v>
      </c>
      <c r="W25" s="31">
        <f t="shared" si="3"/>
        <v>0</v>
      </c>
      <c r="X25" s="31">
        <f t="shared" si="3"/>
        <v>25283185.200000003</v>
      </c>
      <c r="Y25" s="31">
        <f t="shared" si="3"/>
        <v>0</v>
      </c>
      <c r="Z25" s="31">
        <f t="shared" si="3"/>
        <v>0</v>
      </c>
      <c r="AA25" s="31">
        <f t="shared" si="3"/>
        <v>131383824.01</v>
      </c>
      <c r="AB25" s="31">
        <f t="shared" si="3"/>
        <v>0</v>
      </c>
      <c r="AC25" s="31">
        <f t="shared" si="3"/>
        <v>0</v>
      </c>
      <c r="AD25" s="31">
        <f t="shared" si="3"/>
        <v>99881623.7</v>
      </c>
      <c r="AE25" s="31">
        <f t="shared" si="3"/>
        <v>0</v>
      </c>
      <c r="AF25" s="31">
        <f t="shared" si="3"/>
        <v>0</v>
      </c>
      <c r="AG25" s="31">
        <f t="shared" si="3"/>
        <v>2898440.41</v>
      </c>
      <c r="AH25" s="31">
        <f t="shared" si="3"/>
        <v>0</v>
      </c>
      <c r="AI25" s="31">
        <f t="shared" si="3"/>
        <v>0</v>
      </c>
      <c r="AJ25" s="31">
        <f t="shared" si="3"/>
        <v>104929248.47</v>
      </c>
      <c r="AK25" s="31">
        <f t="shared" si="3"/>
        <v>0</v>
      </c>
      <c r="AL25" s="31">
        <f t="shared" si="3"/>
        <v>0</v>
      </c>
      <c r="AM25" s="31">
        <f t="shared" si="3"/>
        <v>2341641.44</v>
      </c>
      <c r="AN25" s="31">
        <f t="shared" si="3"/>
        <v>0</v>
      </c>
      <c r="AO25" s="31">
        <f t="shared" si="3"/>
        <v>0</v>
      </c>
      <c r="AP25" s="31">
        <f t="shared" si="3"/>
        <v>4521586.09</v>
      </c>
      <c r="AQ25" s="31">
        <f t="shared" si="3"/>
        <v>0</v>
      </c>
      <c r="AR25" s="31">
        <f t="shared" si="3"/>
        <v>0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219938535.2</v>
      </c>
      <c r="BI25" s="31">
        <f t="shared" si="3"/>
        <v>0</v>
      </c>
      <c r="BJ25" s="31">
        <f t="shared" si="3"/>
        <v>0</v>
      </c>
      <c r="BK25" s="31">
        <f t="shared" si="3"/>
        <v>5302303.6</v>
      </c>
      <c r="BL25" s="31">
        <f t="shared" si="3"/>
        <v>0</v>
      </c>
      <c r="BM25" s="31">
        <f t="shared" si="3"/>
        <v>0</v>
      </c>
      <c r="BN25" s="31">
        <f t="shared" si="3"/>
        <v>1320562.14</v>
      </c>
      <c r="BO25" s="31">
        <f aca="true" t="shared" si="4" ref="BO25:BW25">SUM(BO15:BO24)</f>
        <v>0</v>
      </c>
      <c r="BP25" s="31">
        <f t="shared" si="4"/>
        <v>0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863247127.3499999</v>
      </c>
      <c r="BV25" s="31">
        <f t="shared" si="4"/>
        <v>4439731.47</v>
      </c>
      <c r="BW25" s="31">
        <f t="shared" si="4"/>
        <v>0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12063091.61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1311692.72</v>
      </c>
      <c r="J29" s="28">
        <v>0</v>
      </c>
      <c r="K29" s="28">
        <v>0</v>
      </c>
      <c r="L29" s="28">
        <v>7756860.58</v>
      </c>
      <c r="M29" s="28">
        <v>0</v>
      </c>
      <c r="N29" s="28">
        <v>0</v>
      </c>
      <c r="O29" s="28">
        <v>14870409.56</v>
      </c>
      <c r="P29" s="28">
        <v>0</v>
      </c>
      <c r="Q29" s="28">
        <v>0</v>
      </c>
      <c r="R29" s="28">
        <v>4193497.86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15600718.06</v>
      </c>
      <c r="Y29" s="28">
        <v>0</v>
      </c>
      <c r="Z29" s="28">
        <v>0</v>
      </c>
      <c r="AA29" s="28">
        <v>31017484.34</v>
      </c>
      <c r="AB29" s="28">
        <v>0</v>
      </c>
      <c r="AC29" s="28">
        <v>0</v>
      </c>
      <c r="AD29" s="28">
        <v>230968008.66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9435845.23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12887626.33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340105234.95</v>
      </c>
      <c r="BV29" s="29">
        <f t="shared" si="5"/>
        <v>0</v>
      </c>
      <c r="BW29" s="29">
        <f t="shared" si="5"/>
        <v>0</v>
      </c>
    </row>
    <row r="30" spans="1:75" ht="15">
      <c r="A30" s="25">
        <f>A29+1</f>
        <v>203</v>
      </c>
      <c r="B30" s="27" t="s">
        <v>88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0</v>
      </c>
      <c r="BV30" s="29">
        <f t="shared" si="5"/>
        <v>0</v>
      </c>
      <c r="BW30" s="29">
        <f t="shared" si="5"/>
        <v>0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30000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50000</v>
      </c>
      <c r="Y32" s="28">
        <v>0</v>
      </c>
      <c r="Z32" s="28">
        <v>0</v>
      </c>
      <c r="AA32" s="28">
        <v>100000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15000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640.97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195640.97</v>
      </c>
      <c r="BV32" s="29">
        <f t="shared" si="5"/>
        <v>0</v>
      </c>
      <c r="BW32" s="29">
        <f t="shared" si="5"/>
        <v>0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12093091.61</v>
      </c>
      <c r="D33" s="31">
        <f t="shared" si="6"/>
        <v>0</v>
      </c>
      <c r="E33" s="31">
        <f t="shared" si="6"/>
        <v>0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1311692.72</v>
      </c>
      <c r="J33" s="31">
        <f t="shared" si="6"/>
        <v>0</v>
      </c>
      <c r="K33" s="31">
        <f t="shared" si="6"/>
        <v>0</v>
      </c>
      <c r="L33" s="31">
        <f t="shared" si="6"/>
        <v>7756860.58</v>
      </c>
      <c r="M33" s="31">
        <f t="shared" si="6"/>
        <v>0</v>
      </c>
      <c r="N33" s="31">
        <f t="shared" si="6"/>
        <v>0</v>
      </c>
      <c r="O33" s="31">
        <f t="shared" si="6"/>
        <v>14870409.56</v>
      </c>
      <c r="P33" s="31">
        <f t="shared" si="6"/>
        <v>0</v>
      </c>
      <c r="Q33" s="31">
        <f t="shared" si="6"/>
        <v>0</v>
      </c>
      <c r="R33" s="31">
        <f t="shared" si="6"/>
        <v>4193497.86</v>
      </c>
      <c r="S33" s="31">
        <f t="shared" si="6"/>
        <v>0</v>
      </c>
      <c r="T33" s="31">
        <f t="shared" si="6"/>
        <v>0</v>
      </c>
      <c r="U33" s="31">
        <f t="shared" si="6"/>
        <v>0</v>
      </c>
      <c r="V33" s="31">
        <f t="shared" si="6"/>
        <v>0</v>
      </c>
      <c r="W33" s="31">
        <f t="shared" si="6"/>
        <v>0</v>
      </c>
      <c r="X33" s="31">
        <f t="shared" si="6"/>
        <v>15650718.06</v>
      </c>
      <c r="Y33" s="31">
        <f t="shared" si="6"/>
        <v>0</v>
      </c>
      <c r="Z33" s="31">
        <f t="shared" si="6"/>
        <v>0</v>
      </c>
      <c r="AA33" s="31">
        <f t="shared" si="6"/>
        <v>31117484.34</v>
      </c>
      <c r="AB33" s="31">
        <f t="shared" si="6"/>
        <v>0</v>
      </c>
      <c r="AC33" s="31">
        <f t="shared" si="6"/>
        <v>0</v>
      </c>
      <c r="AD33" s="31">
        <f t="shared" si="6"/>
        <v>230968008.66</v>
      </c>
      <c r="AE33" s="31">
        <f t="shared" si="6"/>
        <v>0</v>
      </c>
      <c r="AF33" s="31">
        <f t="shared" si="6"/>
        <v>0</v>
      </c>
      <c r="AG33" s="31">
        <f t="shared" si="6"/>
        <v>0</v>
      </c>
      <c r="AH33" s="31">
        <f t="shared" si="6"/>
        <v>0</v>
      </c>
      <c r="AI33" s="31">
        <f t="shared" si="6"/>
        <v>0</v>
      </c>
      <c r="AJ33" s="31">
        <f t="shared" si="6"/>
        <v>9435845.23</v>
      </c>
      <c r="AK33" s="31">
        <f t="shared" si="6"/>
        <v>0</v>
      </c>
      <c r="AL33" s="31">
        <f t="shared" si="6"/>
        <v>0</v>
      </c>
      <c r="AM33" s="31">
        <f t="shared" si="6"/>
        <v>0</v>
      </c>
      <c r="AN33" s="31">
        <f t="shared" si="6"/>
        <v>0</v>
      </c>
      <c r="AO33" s="31">
        <f t="shared" si="6"/>
        <v>0</v>
      </c>
      <c r="AP33" s="31">
        <f t="shared" si="6"/>
        <v>12902626.33</v>
      </c>
      <c r="AQ33" s="31">
        <f t="shared" si="6"/>
        <v>0</v>
      </c>
      <c r="AR33" s="31">
        <f t="shared" si="6"/>
        <v>0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0</v>
      </c>
      <c r="AZ33" s="31">
        <f t="shared" si="6"/>
        <v>0</v>
      </c>
      <c r="BA33" s="31">
        <f t="shared" si="6"/>
        <v>0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640.97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340300875.92</v>
      </c>
      <c r="BV33" s="31">
        <f t="shared" si="7"/>
        <v>0</v>
      </c>
      <c r="BW33" s="31">
        <f t="shared" si="7"/>
        <v>0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10629765.92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10629765.92</v>
      </c>
      <c r="BV43" s="29">
        <f t="shared" si="11"/>
        <v>0</v>
      </c>
      <c r="BW43" s="29">
        <f t="shared" si="11"/>
        <v>0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9036959.24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9036959.24</v>
      </c>
      <c r="BV45" s="29">
        <f t="shared" si="11"/>
        <v>0</v>
      </c>
      <c r="BW45" s="29">
        <f t="shared" si="11"/>
        <v>0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19666725.16</v>
      </c>
      <c r="BL47" s="31">
        <f t="shared" si="13"/>
        <v>0</v>
      </c>
      <c r="BM47" s="31">
        <f t="shared" si="13"/>
        <v>0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19666725.16</v>
      </c>
      <c r="BV47" s="31">
        <f>SUM(BV43:BV46)</f>
        <v>0</v>
      </c>
      <c r="BW47" s="31">
        <f>SUM(BW43:BW46)</f>
        <v>0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750000000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750000000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0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750000000</v>
      </c>
      <c r="BO51" s="31">
        <f aca="true" t="shared" si="15" ref="BO51:BW51">SUM(BO50)</f>
        <v>0</v>
      </c>
      <c r="BP51" s="31">
        <f t="shared" si="15"/>
        <v>0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750000000</v>
      </c>
      <c r="BV51" s="31">
        <f t="shared" si="15"/>
        <v>0</v>
      </c>
      <c r="BW51" s="31">
        <f t="shared" si="15"/>
        <v>0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663745426</v>
      </c>
      <c r="BR54" s="28">
        <v>0</v>
      </c>
      <c r="BS54" s="28">
        <v>0</v>
      </c>
      <c r="BT54" s="28"/>
      <c r="BU54" s="29">
        <f aca="true" t="shared" si="16" ref="BU54:BW55">+C54+F54+I54+L54+O54+R54+U54+X54+AA54+AD54+AG54+AJ54+AM54+AP54+AS54+AV54+AY54+BB54+BE54+BH54+BK54+BN54+BQ54</f>
        <v>663745426</v>
      </c>
      <c r="BV54" s="29">
        <f t="shared" si="16"/>
        <v>0</v>
      </c>
      <c r="BW54" s="29">
        <f t="shared" si="16"/>
        <v>0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55095953.95</v>
      </c>
      <c r="BR55" s="28">
        <v>0</v>
      </c>
      <c r="BS55" s="28">
        <v>0</v>
      </c>
      <c r="BT55" s="28"/>
      <c r="BU55" s="29">
        <f t="shared" si="16"/>
        <v>55095953.95</v>
      </c>
      <c r="BV55" s="29">
        <f t="shared" si="16"/>
        <v>0</v>
      </c>
      <c r="BW55" s="29">
        <f t="shared" si="16"/>
        <v>0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718841379.95</v>
      </c>
      <c r="BR56" s="31">
        <f t="shared" si="18"/>
        <v>0</v>
      </c>
      <c r="BS56" s="31">
        <f t="shared" si="18"/>
        <v>0</v>
      </c>
      <c r="BT56" s="31"/>
      <c r="BU56" s="31">
        <f t="shared" si="18"/>
        <v>718841379.95</v>
      </c>
      <c r="BV56" s="31">
        <f t="shared" si="18"/>
        <v>0</v>
      </c>
      <c r="BW56" s="31">
        <f t="shared" si="18"/>
        <v>0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171749387.74</v>
      </c>
      <c r="D57" s="37">
        <f t="shared" si="19"/>
        <v>4439731.47</v>
      </c>
      <c r="E57" s="37">
        <f t="shared" si="19"/>
        <v>0</v>
      </c>
      <c r="F57" s="37">
        <f t="shared" si="19"/>
        <v>112463.14</v>
      </c>
      <c r="G57" s="37">
        <f t="shared" si="19"/>
        <v>0</v>
      </c>
      <c r="H57" s="37">
        <f t="shared" si="19"/>
        <v>0</v>
      </c>
      <c r="I57" s="37">
        <f t="shared" si="19"/>
        <v>40567156.57</v>
      </c>
      <c r="J57" s="37">
        <f t="shared" si="19"/>
        <v>0</v>
      </c>
      <c r="K57" s="37">
        <f t="shared" si="19"/>
        <v>0</v>
      </c>
      <c r="L57" s="37">
        <f t="shared" si="19"/>
        <v>54995064.559999995</v>
      </c>
      <c r="M57" s="37">
        <f t="shared" si="19"/>
        <v>0</v>
      </c>
      <c r="N57" s="37">
        <f t="shared" si="19"/>
        <v>0</v>
      </c>
      <c r="O57" s="37">
        <f t="shared" si="19"/>
        <v>27737692.79</v>
      </c>
      <c r="P57" s="37">
        <f t="shared" si="19"/>
        <v>0</v>
      </c>
      <c r="Q57" s="37">
        <f t="shared" si="19"/>
        <v>0</v>
      </c>
      <c r="R57" s="37">
        <f t="shared" si="19"/>
        <v>7759001.8100000005</v>
      </c>
      <c r="S57" s="37">
        <f t="shared" si="19"/>
        <v>0</v>
      </c>
      <c r="T57" s="37">
        <f t="shared" si="19"/>
        <v>0</v>
      </c>
      <c r="U57" s="37">
        <f t="shared" si="19"/>
        <v>2750962.81</v>
      </c>
      <c r="V57" s="37">
        <f t="shared" si="19"/>
        <v>0</v>
      </c>
      <c r="W57" s="37">
        <f t="shared" si="19"/>
        <v>0</v>
      </c>
      <c r="X57" s="37">
        <f t="shared" si="19"/>
        <v>40933903.260000005</v>
      </c>
      <c r="Y57" s="37">
        <f t="shared" si="19"/>
        <v>0</v>
      </c>
      <c r="Z57" s="37">
        <f t="shared" si="19"/>
        <v>0</v>
      </c>
      <c r="AA57" s="37">
        <f t="shared" si="19"/>
        <v>162501308.35</v>
      </c>
      <c r="AB57" s="37">
        <f t="shared" si="19"/>
        <v>0</v>
      </c>
      <c r="AC57" s="37">
        <f t="shared" si="19"/>
        <v>0</v>
      </c>
      <c r="AD57" s="37">
        <f t="shared" si="19"/>
        <v>330849632.36</v>
      </c>
      <c r="AE57" s="37">
        <f t="shared" si="19"/>
        <v>0</v>
      </c>
      <c r="AF57" s="37">
        <f t="shared" si="19"/>
        <v>0</v>
      </c>
      <c r="AG57" s="37">
        <f t="shared" si="19"/>
        <v>2898440.41</v>
      </c>
      <c r="AH57" s="37">
        <f t="shared" si="19"/>
        <v>0</v>
      </c>
      <c r="AI57" s="37">
        <f aca="true" t="shared" si="20" ref="AI57:BN57">+AI25+AI33+AI40+AI47+AI51+AI56</f>
        <v>0</v>
      </c>
      <c r="AJ57" s="37">
        <f t="shared" si="20"/>
        <v>114365093.7</v>
      </c>
      <c r="AK57" s="37">
        <f t="shared" si="20"/>
        <v>0</v>
      </c>
      <c r="AL57" s="37">
        <f t="shared" si="20"/>
        <v>0</v>
      </c>
      <c r="AM57" s="37">
        <f t="shared" si="20"/>
        <v>2341641.44</v>
      </c>
      <c r="AN57" s="37">
        <f t="shared" si="20"/>
        <v>0</v>
      </c>
      <c r="AO57" s="37">
        <f t="shared" si="20"/>
        <v>0</v>
      </c>
      <c r="AP57" s="37">
        <f t="shared" si="20"/>
        <v>17424212.42</v>
      </c>
      <c r="AQ57" s="37">
        <f t="shared" si="20"/>
        <v>0</v>
      </c>
      <c r="AR57" s="37">
        <f t="shared" si="20"/>
        <v>0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0</v>
      </c>
      <c r="AZ57" s="37">
        <f t="shared" si="20"/>
        <v>0</v>
      </c>
      <c r="BA57" s="37">
        <f t="shared" si="20"/>
        <v>0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219939176.17</v>
      </c>
      <c r="BI57" s="37">
        <f t="shared" si="20"/>
        <v>0</v>
      </c>
      <c r="BJ57" s="37">
        <f t="shared" si="20"/>
        <v>0</v>
      </c>
      <c r="BK57" s="37">
        <f t="shared" si="20"/>
        <v>24969028.759999998</v>
      </c>
      <c r="BL57" s="37">
        <f t="shared" si="20"/>
        <v>0</v>
      </c>
      <c r="BM57" s="37">
        <f t="shared" si="20"/>
        <v>0</v>
      </c>
      <c r="BN57" s="37">
        <f t="shared" si="20"/>
        <v>751320562.14</v>
      </c>
      <c r="BO57" s="37">
        <f>+BO25+BO33+BO40+BO47+BO51+BO56</f>
        <v>0</v>
      </c>
      <c r="BP57" s="37">
        <f>+BP25+BP33+BP40+BP47+BP51+BP56</f>
        <v>0</v>
      </c>
      <c r="BQ57" s="37">
        <f>+BQ25+BQ33+BQ40+BQ47+BQ51+BQ56</f>
        <v>718841379.95</v>
      </c>
      <c r="BR57" s="37">
        <f>+BR25+BR33+BR40+BR47+BR51+BR56</f>
        <v>0</v>
      </c>
      <c r="BS57" s="37">
        <f>+BS25+BS33+BS40+BS47+BS51+BS56</f>
        <v>0</v>
      </c>
      <c r="BT57" s="37"/>
      <c r="BU57" s="37">
        <f>+BU12+BU25+BU33+BU40+BU47+BU51+BU56</f>
        <v>2692056108.38</v>
      </c>
      <c r="BV57" s="37">
        <f>+BV25+BV33+BV40+BV47+BV51+BV56</f>
        <v>4439731.47</v>
      </c>
      <c r="BW57" s="37">
        <f>+BW25+BW33+BW40+BW47+BW51+BW56</f>
        <v>0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2024-05-27T10:49:42Z</dcterms:modified>
  <cp:category/>
  <cp:version/>
  <cp:contentType/>
  <cp:contentStatus/>
</cp:coreProperties>
</file>