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895" windowHeight="66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<sst xmlns="http://schemas.openxmlformats.org/spreadsheetml/2006/main" count="211" uniqueCount="134">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</sst>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34">
      <selection activeCell="D5" sqref="D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2023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12263106.8</v>
      </c>
      <c r="D8" s="44"/>
      <c r="E8" s="6"/>
      <c r="F8" s="6"/>
    </row>
    <row r="9" spans="1:6" ht="12.75">
      <c r="A9" s="41"/>
      <c r="B9" s="47" t="s">
        <v>10</v>
      </c>
      <c r="C9" s="7">
        <v>43805490.22</v>
      </c>
      <c r="D9" s="44"/>
      <c r="E9" s="6"/>
      <c r="F9" s="6"/>
    </row>
    <row r="10" spans="1:6" ht="12.75">
      <c r="A10" s="41"/>
      <c r="B10" s="47" t="s">
        <v>11</v>
      </c>
      <c r="C10" s="7">
        <v>17095133.34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30173390.71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325751213.16</v>
      </c>
      <c r="D14" s="7">
        <v>268436923.59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0</v>
      </c>
      <c r="E17" s="8"/>
      <c r="F17" s="8"/>
    </row>
    <row r="18" spans="1:6" ht="12.75">
      <c r="A18" s="50">
        <v>10301</v>
      </c>
      <c r="B18" s="51" t="s">
        <v>19</v>
      </c>
      <c r="C18" s="7">
        <v>137998301</v>
      </c>
      <c r="D18" s="7">
        <v>183481499.96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463749514.16</v>
      </c>
      <c r="D20" s="11">
        <f>SUM(D14:D19)</f>
        <v>451918423.54999995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282205085.1</v>
      </c>
      <c r="D23" s="7">
        <v>292932801.4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200000</v>
      </c>
      <c r="D25" s="7">
        <v>384332.16</v>
      </c>
      <c r="E25" s="8"/>
      <c r="F25" s="8"/>
    </row>
    <row r="26" spans="1:6" ht="12.75">
      <c r="A26" s="50">
        <v>20104</v>
      </c>
      <c r="B26" s="51" t="s">
        <v>27</v>
      </c>
      <c r="C26" s="7">
        <v>10000</v>
      </c>
      <c r="D26" s="7">
        <v>7500</v>
      </c>
      <c r="E26" s="8"/>
      <c r="F26" s="8"/>
    </row>
    <row r="27" spans="1:6" ht="12.75">
      <c r="A27" s="50">
        <v>20105</v>
      </c>
      <c r="B27" s="51" t="s">
        <v>28</v>
      </c>
      <c r="C27" s="7">
        <v>11289933.05</v>
      </c>
      <c r="D27" s="7">
        <v>12940138.6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293705018.15000004</v>
      </c>
      <c r="D28" s="77">
        <f>SUM(D23:D27)</f>
        <v>306264772.16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21167060.55</v>
      </c>
      <c r="D31" s="7">
        <v>18052160.98</v>
      </c>
      <c r="E31" s="8"/>
      <c r="F31" s="8"/>
    </row>
    <row r="32" spans="1:6" ht="12.75">
      <c r="A32" s="55">
        <v>30200</v>
      </c>
      <c r="B32" s="54" t="s">
        <v>33</v>
      </c>
      <c r="C32" s="7">
        <v>72396400</v>
      </c>
      <c r="D32" s="7">
        <v>20770145.33</v>
      </c>
      <c r="E32" s="8"/>
      <c r="F32" s="8"/>
    </row>
    <row r="33" spans="1:6" ht="12.75">
      <c r="A33" s="55">
        <v>30300</v>
      </c>
      <c r="B33" s="54" t="s">
        <v>34</v>
      </c>
      <c r="C33" s="7">
        <v>442042.87</v>
      </c>
      <c r="D33" s="7">
        <v>1835414.91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12340067.06</v>
      </c>
      <c r="D35" s="7">
        <v>8750992.38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106345570.48</v>
      </c>
      <c r="D36" s="11">
        <f>SUM(D31:D35)</f>
        <v>49408713.6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0</v>
      </c>
      <c r="D39" s="7">
        <v>6829.47</v>
      </c>
      <c r="E39" s="8"/>
      <c r="F39" s="8"/>
    </row>
    <row r="40" spans="1:6" ht="12.75">
      <c r="A40" s="50">
        <v>40200</v>
      </c>
      <c r="B40" s="51" t="s">
        <v>41</v>
      </c>
      <c r="C40" s="7">
        <v>520958070.38</v>
      </c>
      <c r="D40" s="7">
        <v>481952609.11</v>
      </c>
      <c r="E40" s="8"/>
      <c r="F40" s="8"/>
    </row>
    <row r="41" spans="1:6" ht="12.75">
      <c r="A41" s="50">
        <v>40300</v>
      </c>
      <c r="B41" s="51" t="s">
        <v>42</v>
      </c>
      <c r="C41" s="7">
        <v>550000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33804.62</v>
      </c>
      <c r="D42" s="7">
        <v>257228.51</v>
      </c>
      <c r="E42" s="8"/>
      <c r="F42" s="8"/>
    </row>
    <row r="43" spans="1:6" ht="12.75">
      <c r="A43" s="55">
        <v>40500</v>
      </c>
      <c r="B43" s="54" t="s">
        <v>44</v>
      </c>
      <c r="C43" s="7">
        <v>7506000</v>
      </c>
      <c r="D43" s="7">
        <v>7665430.37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529047875</v>
      </c>
      <c r="D44" s="11">
        <f>SUM(D39:D43)</f>
        <v>489882097.46000004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2765504.55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2765504.55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544047.1</v>
      </c>
      <c r="D56" s="7">
        <v>51037572.6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544047.1</v>
      </c>
      <c r="D58" s="11">
        <f>SUM(D54:D57)</f>
        <v>51037572.6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750000000</v>
      </c>
      <c r="D61" s="7">
        <v>750000000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750000000</v>
      </c>
      <c r="D62" s="11">
        <f>SUM(D61)</f>
        <v>750000000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752705676</v>
      </c>
      <c r="D65" s="7">
        <v>752705676</v>
      </c>
      <c r="E65" s="8"/>
      <c r="F65" s="8"/>
    </row>
    <row r="66" spans="1:6" ht="12.75">
      <c r="A66" s="50">
        <v>90200</v>
      </c>
      <c r="B66" s="51" t="s">
        <v>63</v>
      </c>
      <c r="C66" s="7">
        <v>15989003.95</v>
      </c>
      <c r="D66" s="7">
        <v>15989003.95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768694679.95</v>
      </c>
      <c r="D67" s="11">
        <f>SUM(D65:D66)</f>
        <v>768694679.95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2912086704.84</v>
      </c>
      <c r="D68" s="18">
        <f>+D20+D28+D36+D44+D51+D58+D62+D67</f>
        <v>2869971763.87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2985250435.2000003</v>
      </c>
      <c r="D69" s="18">
        <f>+D68+D11</f>
        <v>2900145154.58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L34">
      <selection activeCell="D22" sqref="D2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v>2023</v>
      </c>
      <c r="G5" s="3"/>
    </row>
    <row r="6" spans="2:7" ht="18.75">
      <c r="B6" s="3"/>
      <c r="G6" s="3"/>
    </row>
    <row r="7" spans="1:75" ht="12.75" customHeight="1">
      <c r="A7" s="73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1" customFormat="1" ht="58.5" customHeight="1">
      <c r="A8" s="22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100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100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100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100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22901940.92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104240214.39</v>
      </c>
      <c r="D15" s="28">
        <v>0</v>
      </c>
      <c r="E15" s="28">
        <v>103996670.97</v>
      </c>
      <c r="F15" s="28">
        <v>138499.43</v>
      </c>
      <c r="G15" s="28">
        <v>0</v>
      </c>
      <c r="H15" s="28">
        <v>138499.43</v>
      </c>
      <c r="I15" s="28">
        <v>31584333.71</v>
      </c>
      <c r="J15" s="28">
        <v>0</v>
      </c>
      <c r="K15" s="28">
        <v>31434644.01</v>
      </c>
      <c r="L15" s="28">
        <v>10516245.66</v>
      </c>
      <c r="M15" s="28">
        <v>0</v>
      </c>
      <c r="N15" s="28">
        <v>10107102.13</v>
      </c>
      <c r="O15" s="28">
        <v>2289794.33</v>
      </c>
      <c r="P15" s="28">
        <v>0</v>
      </c>
      <c r="Q15" s="28">
        <v>2296735.42</v>
      </c>
      <c r="R15" s="28">
        <v>571765.39</v>
      </c>
      <c r="S15" s="28">
        <v>0</v>
      </c>
      <c r="T15" s="28">
        <v>610950.79</v>
      </c>
      <c r="U15" s="28">
        <v>485849.71</v>
      </c>
      <c r="V15" s="28">
        <v>0</v>
      </c>
      <c r="W15" s="28">
        <v>485849.71</v>
      </c>
      <c r="X15" s="28">
        <v>22809876.91</v>
      </c>
      <c r="Y15" s="28">
        <v>0</v>
      </c>
      <c r="Z15" s="28">
        <v>22928235.98</v>
      </c>
      <c r="AA15" s="28">
        <v>3222462.1</v>
      </c>
      <c r="AB15" s="28">
        <v>0</v>
      </c>
      <c r="AC15" s="28">
        <v>3344023.95</v>
      </c>
      <c r="AD15" s="28">
        <v>0</v>
      </c>
      <c r="AE15" s="28">
        <v>0</v>
      </c>
      <c r="AF15" s="28">
        <v>0</v>
      </c>
      <c r="AG15" s="28">
        <v>398028.49</v>
      </c>
      <c r="AH15" s="28">
        <v>0</v>
      </c>
      <c r="AI15" s="28">
        <v>398028.49</v>
      </c>
      <c r="AJ15" s="28">
        <v>14513550.63</v>
      </c>
      <c r="AK15" s="28">
        <v>0</v>
      </c>
      <c r="AL15" s="28">
        <v>14774365.78</v>
      </c>
      <c r="AM15" s="28">
        <v>0</v>
      </c>
      <c r="AN15" s="28">
        <v>0</v>
      </c>
      <c r="AO15" s="28">
        <v>0</v>
      </c>
      <c r="AP15" s="28">
        <v>2830110.03</v>
      </c>
      <c r="AQ15" s="28">
        <v>0</v>
      </c>
      <c r="AR15" s="28">
        <v>2897610.03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193600730.78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193412716.68999997</v>
      </c>
    </row>
    <row r="16" spans="1:75" ht="15">
      <c r="A16" s="25">
        <f>A15+1</f>
        <v>102</v>
      </c>
      <c r="B16" s="27" t="s">
        <v>76</v>
      </c>
      <c r="C16" s="28">
        <v>10565451.56</v>
      </c>
      <c r="D16" s="28">
        <v>0</v>
      </c>
      <c r="E16" s="28">
        <v>10600872.26</v>
      </c>
      <c r="F16" s="28">
        <v>0</v>
      </c>
      <c r="G16" s="28">
        <v>0</v>
      </c>
      <c r="H16" s="28">
        <v>0</v>
      </c>
      <c r="I16" s="28">
        <v>102677.96</v>
      </c>
      <c r="J16" s="28">
        <v>0</v>
      </c>
      <c r="K16" s="28">
        <v>79071.14</v>
      </c>
      <c r="L16" s="28">
        <v>190293.4</v>
      </c>
      <c r="M16" s="28">
        <v>0</v>
      </c>
      <c r="N16" s="28">
        <v>154220.75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3002.16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4807.16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260556.26</v>
      </c>
      <c r="AK16" s="28">
        <v>0</v>
      </c>
      <c r="AL16" s="28">
        <v>310646.08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11118979.180000002</v>
      </c>
      <c r="BV16" s="29">
        <f t="shared" si="0"/>
        <v>0</v>
      </c>
      <c r="BW16" s="29">
        <f t="shared" si="0"/>
        <v>11152619.55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65943296.54</v>
      </c>
      <c r="D17" s="28">
        <v>0</v>
      </c>
      <c r="E17" s="28">
        <v>63449952.75</v>
      </c>
      <c r="F17" s="28">
        <v>0</v>
      </c>
      <c r="G17" s="28">
        <v>0</v>
      </c>
      <c r="H17" s="28">
        <v>100170.31</v>
      </c>
      <c r="I17" s="28">
        <v>12056066.24</v>
      </c>
      <c r="J17" s="28">
        <v>0</v>
      </c>
      <c r="K17" s="28">
        <v>12347796.66</v>
      </c>
      <c r="L17" s="28">
        <v>20967181.9</v>
      </c>
      <c r="M17" s="28">
        <v>0</v>
      </c>
      <c r="N17" s="28">
        <v>17649075.04</v>
      </c>
      <c r="O17" s="28">
        <v>3710208.98</v>
      </c>
      <c r="P17" s="28">
        <v>0</v>
      </c>
      <c r="Q17" s="28">
        <v>3906532</v>
      </c>
      <c r="R17" s="28">
        <v>1977462.35</v>
      </c>
      <c r="S17" s="28">
        <v>0</v>
      </c>
      <c r="T17" s="28">
        <v>1962205.56</v>
      </c>
      <c r="U17" s="28">
        <v>370200</v>
      </c>
      <c r="V17" s="28">
        <v>0</v>
      </c>
      <c r="W17" s="28">
        <v>670441.1</v>
      </c>
      <c r="X17" s="28">
        <v>1394954.93</v>
      </c>
      <c r="Y17" s="28">
        <v>0</v>
      </c>
      <c r="Z17" s="28">
        <v>1682860.95</v>
      </c>
      <c r="AA17" s="28">
        <v>123478718.21</v>
      </c>
      <c r="AB17" s="28">
        <v>0</v>
      </c>
      <c r="AC17" s="28">
        <v>146142390.56</v>
      </c>
      <c r="AD17" s="28">
        <v>92477452.22</v>
      </c>
      <c r="AE17" s="28">
        <v>0</v>
      </c>
      <c r="AF17" s="28">
        <v>88991744.22</v>
      </c>
      <c r="AG17" s="28">
        <v>42491.6</v>
      </c>
      <c r="AH17" s="28">
        <v>0</v>
      </c>
      <c r="AI17" s="28">
        <v>51775.42</v>
      </c>
      <c r="AJ17" s="28">
        <v>73688815.72</v>
      </c>
      <c r="AK17" s="28">
        <v>0</v>
      </c>
      <c r="AL17" s="28">
        <v>87234957.69</v>
      </c>
      <c r="AM17" s="28">
        <v>2698972.36</v>
      </c>
      <c r="AN17" s="28">
        <v>0</v>
      </c>
      <c r="AO17" s="28">
        <v>2629158.05</v>
      </c>
      <c r="AP17" s="28">
        <v>1114649.03</v>
      </c>
      <c r="AQ17" s="28">
        <v>0</v>
      </c>
      <c r="AR17" s="28">
        <v>1138545.83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399920470.08000004</v>
      </c>
      <c r="BV17" s="29">
        <f t="shared" si="0"/>
        <v>0</v>
      </c>
      <c r="BW17" s="29">
        <f t="shared" si="0"/>
        <v>427957606.14</v>
      </c>
    </row>
    <row r="18" spans="1:75" ht="15">
      <c r="A18" s="25">
        <f t="shared" si="2"/>
        <v>104</v>
      </c>
      <c r="B18" s="27" t="s">
        <v>23</v>
      </c>
      <c r="C18" s="28">
        <v>582452.37</v>
      </c>
      <c r="D18" s="28">
        <v>0</v>
      </c>
      <c r="E18" s="28">
        <v>21658595.06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7757.95</v>
      </c>
      <c r="L18" s="28">
        <v>16528710.27</v>
      </c>
      <c r="M18" s="28">
        <v>0</v>
      </c>
      <c r="N18" s="28">
        <v>19684839.58</v>
      </c>
      <c r="O18" s="28">
        <v>2984063.86</v>
      </c>
      <c r="P18" s="28">
        <v>0</v>
      </c>
      <c r="Q18" s="28">
        <v>5453776.25</v>
      </c>
      <c r="R18" s="28">
        <v>0</v>
      </c>
      <c r="S18" s="28">
        <v>0</v>
      </c>
      <c r="T18" s="28">
        <v>6766.88</v>
      </c>
      <c r="U18" s="28">
        <v>200100</v>
      </c>
      <c r="V18" s="28">
        <v>0</v>
      </c>
      <c r="W18" s="28">
        <v>27627.03</v>
      </c>
      <c r="X18" s="28">
        <v>2232632.97</v>
      </c>
      <c r="Y18" s="28">
        <v>0</v>
      </c>
      <c r="Z18" s="28">
        <v>2232632.97</v>
      </c>
      <c r="AA18" s="28">
        <v>3742467.28</v>
      </c>
      <c r="AB18" s="28">
        <v>0</v>
      </c>
      <c r="AC18" s="28">
        <v>4078567.54</v>
      </c>
      <c r="AD18" s="28">
        <v>0</v>
      </c>
      <c r="AE18" s="28">
        <v>0</v>
      </c>
      <c r="AF18" s="28">
        <v>0</v>
      </c>
      <c r="AG18" s="28">
        <v>13214</v>
      </c>
      <c r="AH18" s="28">
        <v>0</v>
      </c>
      <c r="AI18" s="28">
        <v>2968585.56</v>
      </c>
      <c r="AJ18" s="28">
        <v>10160442.43</v>
      </c>
      <c r="AK18" s="28">
        <v>0</v>
      </c>
      <c r="AL18" s="28">
        <v>9353118.25</v>
      </c>
      <c r="AM18" s="28">
        <v>1100</v>
      </c>
      <c r="AN18" s="28">
        <v>0</v>
      </c>
      <c r="AO18" s="28">
        <v>1100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36445183.18</v>
      </c>
      <c r="BV18" s="29">
        <f t="shared" si="0"/>
        <v>0</v>
      </c>
      <c r="BW18" s="29">
        <f t="shared" si="0"/>
        <v>65473367.07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15978.03</v>
      </c>
      <c r="D21" s="28">
        <v>0</v>
      </c>
      <c r="E21" s="28">
        <v>31592.58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18.41</v>
      </c>
      <c r="M21" s="28">
        <v>0</v>
      </c>
      <c r="N21" s="28">
        <v>18.41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737.76</v>
      </c>
      <c r="U21" s="28">
        <v>0</v>
      </c>
      <c r="V21" s="28">
        <v>0</v>
      </c>
      <c r="W21" s="28">
        <v>0</v>
      </c>
      <c r="X21" s="28">
        <v>1410.26</v>
      </c>
      <c r="Y21" s="28">
        <v>0</v>
      </c>
      <c r="Z21" s="28">
        <v>3145.37</v>
      </c>
      <c r="AA21" s="28">
        <v>517.71</v>
      </c>
      <c r="AB21" s="28">
        <v>0</v>
      </c>
      <c r="AC21" s="28">
        <v>517.71</v>
      </c>
      <c r="AD21" s="28">
        <v>18149.16</v>
      </c>
      <c r="AE21" s="28">
        <v>0</v>
      </c>
      <c r="AF21" s="28">
        <v>18149.16</v>
      </c>
      <c r="AG21" s="28">
        <v>0</v>
      </c>
      <c r="AH21" s="28">
        <v>0</v>
      </c>
      <c r="AI21" s="28">
        <v>0</v>
      </c>
      <c r="AJ21" s="28">
        <v>22076.57</v>
      </c>
      <c r="AK21" s="28">
        <v>0</v>
      </c>
      <c r="AL21" s="28">
        <v>24499.88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6661188.01</v>
      </c>
      <c r="BL21" s="28">
        <v>0</v>
      </c>
      <c r="BM21" s="28">
        <v>6661188.01</v>
      </c>
      <c r="BN21" s="28">
        <v>1320562.14</v>
      </c>
      <c r="BO21" s="28">
        <v>0</v>
      </c>
      <c r="BP21" s="28">
        <v>1320562.14</v>
      </c>
      <c r="BQ21" s="28">
        <v>0</v>
      </c>
      <c r="BR21" s="28">
        <v>0</v>
      </c>
      <c r="BS21" s="28">
        <v>0</v>
      </c>
      <c r="BT21" s="28"/>
      <c r="BU21" s="29">
        <f t="shared" si="1"/>
        <v>8039900.289999999</v>
      </c>
      <c r="BV21" s="29">
        <f t="shared" si="0"/>
        <v>0</v>
      </c>
      <c r="BW21" s="29">
        <f t="shared" si="0"/>
        <v>8060411.02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1022370.21</v>
      </c>
      <c r="D23" s="28">
        <v>0</v>
      </c>
      <c r="E23" s="28">
        <v>1117910.85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25265.25</v>
      </c>
      <c r="M23" s="28">
        <v>0</v>
      </c>
      <c r="N23" s="28">
        <v>26013.86</v>
      </c>
      <c r="O23" s="28">
        <v>5000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2000</v>
      </c>
      <c r="V23" s="28">
        <v>0</v>
      </c>
      <c r="W23" s="28">
        <v>2000</v>
      </c>
      <c r="X23" s="28">
        <v>1444056</v>
      </c>
      <c r="Y23" s="28">
        <v>0</v>
      </c>
      <c r="Z23" s="28">
        <v>1444056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564145.89</v>
      </c>
      <c r="AH23" s="28">
        <v>0</v>
      </c>
      <c r="AI23" s="28">
        <v>541132.67</v>
      </c>
      <c r="AJ23" s="28">
        <v>279792.14</v>
      </c>
      <c r="AK23" s="28">
        <v>0</v>
      </c>
      <c r="AL23" s="28">
        <v>1705445.85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3342629.49</v>
      </c>
      <c r="BV23" s="29">
        <f t="shared" si="0"/>
        <v>0</v>
      </c>
      <c r="BW23" s="29">
        <f t="shared" si="0"/>
        <v>4836559.23</v>
      </c>
    </row>
    <row r="24" spans="1:75" ht="15">
      <c r="A24" s="25">
        <f t="shared" si="2"/>
        <v>110</v>
      </c>
      <c r="B24" s="27" t="s">
        <v>83</v>
      </c>
      <c r="C24" s="28">
        <v>7515626.65</v>
      </c>
      <c r="D24" s="28">
        <v>4439731.47</v>
      </c>
      <c r="E24" s="28">
        <v>18127164.78</v>
      </c>
      <c r="F24" s="28">
        <v>0</v>
      </c>
      <c r="G24" s="28">
        <v>0</v>
      </c>
      <c r="H24" s="28">
        <v>0</v>
      </c>
      <c r="I24" s="28">
        <v>132500</v>
      </c>
      <c r="J24" s="28">
        <v>132500</v>
      </c>
      <c r="K24" s="28">
        <v>132500</v>
      </c>
      <c r="L24" s="28">
        <v>3588217.14</v>
      </c>
      <c r="M24" s="28">
        <v>3487417.14</v>
      </c>
      <c r="N24" s="28">
        <v>115800</v>
      </c>
      <c r="O24" s="28">
        <v>0</v>
      </c>
      <c r="P24" s="28">
        <v>0</v>
      </c>
      <c r="Q24" s="28">
        <v>5000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4800</v>
      </c>
      <c r="Y24" s="28">
        <v>0</v>
      </c>
      <c r="Z24" s="28">
        <v>4800</v>
      </c>
      <c r="AA24" s="28">
        <v>12760.28</v>
      </c>
      <c r="AB24" s="28">
        <v>0</v>
      </c>
      <c r="AC24" s="28">
        <v>12760.28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10276755.6</v>
      </c>
      <c r="AK24" s="28">
        <v>10276755.6</v>
      </c>
      <c r="AL24" s="28">
        <v>9210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160707335.54</v>
      </c>
      <c r="BI24" s="28">
        <v>0</v>
      </c>
      <c r="BJ24" s="28">
        <v>3100000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182237995.20999998</v>
      </c>
      <c r="BV24" s="29">
        <f t="shared" si="0"/>
        <v>18336404.21</v>
      </c>
      <c r="BW24" s="29">
        <f t="shared" si="0"/>
        <v>21507235.060000002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189885389.75000003</v>
      </c>
      <c r="D25" s="31">
        <f t="shared" si="3"/>
        <v>4439731.47</v>
      </c>
      <c r="E25" s="31">
        <f t="shared" si="3"/>
        <v>218982759.25000003</v>
      </c>
      <c r="F25" s="31">
        <f t="shared" si="3"/>
        <v>138499.43</v>
      </c>
      <c r="G25" s="31">
        <f t="shared" si="3"/>
        <v>0</v>
      </c>
      <c r="H25" s="31">
        <f t="shared" si="3"/>
        <v>238669.74</v>
      </c>
      <c r="I25" s="31">
        <f t="shared" si="3"/>
        <v>43875577.910000004</v>
      </c>
      <c r="J25" s="31">
        <f t="shared" si="3"/>
        <v>132500</v>
      </c>
      <c r="K25" s="31">
        <f t="shared" si="3"/>
        <v>44001769.760000005</v>
      </c>
      <c r="L25" s="31">
        <f t="shared" si="3"/>
        <v>51815932.03</v>
      </c>
      <c r="M25" s="31">
        <f t="shared" si="3"/>
        <v>3487417.14</v>
      </c>
      <c r="N25" s="31">
        <f t="shared" si="3"/>
        <v>47737069.769999996</v>
      </c>
      <c r="O25" s="31">
        <f t="shared" si="3"/>
        <v>8989067.17</v>
      </c>
      <c r="P25" s="31">
        <f t="shared" si="3"/>
        <v>0</v>
      </c>
      <c r="Q25" s="31">
        <f t="shared" si="3"/>
        <v>11662043.67</v>
      </c>
      <c r="R25" s="31">
        <f t="shared" si="3"/>
        <v>2549227.74</v>
      </c>
      <c r="S25" s="31">
        <f t="shared" si="3"/>
        <v>0</v>
      </c>
      <c r="T25" s="31">
        <f t="shared" si="3"/>
        <v>2583663.15</v>
      </c>
      <c r="U25" s="31">
        <f t="shared" si="3"/>
        <v>1058149.71</v>
      </c>
      <c r="V25" s="31">
        <f t="shared" si="3"/>
        <v>0</v>
      </c>
      <c r="W25" s="31">
        <f t="shared" si="3"/>
        <v>1185917.84</v>
      </c>
      <c r="X25" s="31">
        <f t="shared" si="3"/>
        <v>27887731.07</v>
      </c>
      <c r="Y25" s="31">
        <f t="shared" si="3"/>
        <v>0</v>
      </c>
      <c r="Z25" s="31">
        <f t="shared" si="3"/>
        <v>28295731.27</v>
      </c>
      <c r="AA25" s="31">
        <f t="shared" si="3"/>
        <v>130456925.57999998</v>
      </c>
      <c r="AB25" s="31">
        <f t="shared" si="3"/>
        <v>0</v>
      </c>
      <c r="AC25" s="31">
        <f t="shared" si="3"/>
        <v>153583067.20000002</v>
      </c>
      <c r="AD25" s="31">
        <f t="shared" si="3"/>
        <v>92495601.38</v>
      </c>
      <c r="AE25" s="31">
        <f t="shared" si="3"/>
        <v>0</v>
      </c>
      <c r="AF25" s="31">
        <f t="shared" si="3"/>
        <v>89009893.38</v>
      </c>
      <c r="AG25" s="31">
        <f t="shared" si="3"/>
        <v>1017879.98</v>
      </c>
      <c r="AH25" s="31">
        <f t="shared" si="3"/>
        <v>0</v>
      </c>
      <c r="AI25" s="31">
        <f t="shared" si="3"/>
        <v>3959522.14</v>
      </c>
      <c r="AJ25" s="31">
        <f t="shared" si="3"/>
        <v>109201989.34999998</v>
      </c>
      <c r="AK25" s="31">
        <f t="shared" si="3"/>
        <v>10276755.6</v>
      </c>
      <c r="AL25" s="31">
        <f t="shared" si="3"/>
        <v>113412243.52999999</v>
      </c>
      <c r="AM25" s="31">
        <f t="shared" si="3"/>
        <v>2700072.36</v>
      </c>
      <c r="AN25" s="31">
        <f t="shared" si="3"/>
        <v>0</v>
      </c>
      <c r="AO25" s="31">
        <f t="shared" si="3"/>
        <v>2630258.05</v>
      </c>
      <c r="AP25" s="31">
        <f t="shared" si="3"/>
        <v>3944759.0599999996</v>
      </c>
      <c r="AQ25" s="31">
        <f t="shared" si="3"/>
        <v>0</v>
      </c>
      <c r="AR25" s="31">
        <f t="shared" si="3"/>
        <v>4036155.86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160707335.54</v>
      </c>
      <c r="BI25" s="31">
        <f t="shared" si="3"/>
        <v>0</v>
      </c>
      <c r="BJ25" s="31">
        <f t="shared" si="3"/>
        <v>3100000</v>
      </c>
      <c r="BK25" s="31">
        <f t="shared" si="3"/>
        <v>6661188.01</v>
      </c>
      <c r="BL25" s="31">
        <f t="shared" si="3"/>
        <v>0</v>
      </c>
      <c r="BM25" s="31">
        <f t="shared" si="3"/>
        <v>6661188.01</v>
      </c>
      <c r="BN25" s="31">
        <f t="shared" si="3"/>
        <v>1320562.14</v>
      </c>
      <c r="BO25" s="31">
        <f aca="true" t="shared" si="4" ref="BO25:BW25">SUM(BO15:BO24)</f>
        <v>0</v>
      </c>
      <c r="BP25" s="31">
        <f t="shared" si="4"/>
        <v>1320562.14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834705888.21</v>
      </c>
      <c r="BV25" s="31">
        <f t="shared" si="4"/>
        <v>18336404.21</v>
      </c>
      <c r="BW25" s="31">
        <f t="shared" si="4"/>
        <v>732400514.76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43419558.47</v>
      </c>
      <c r="D29" s="28">
        <v>0</v>
      </c>
      <c r="E29" s="28">
        <v>46417215.41</v>
      </c>
      <c r="F29" s="28">
        <v>0</v>
      </c>
      <c r="G29" s="28">
        <v>0</v>
      </c>
      <c r="H29" s="28">
        <v>0</v>
      </c>
      <c r="I29" s="28">
        <v>280725.15</v>
      </c>
      <c r="J29" s="28">
        <v>0</v>
      </c>
      <c r="K29" s="28">
        <v>921055.73</v>
      </c>
      <c r="L29" s="28">
        <v>7566933.97</v>
      </c>
      <c r="M29" s="28">
        <v>0</v>
      </c>
      <c r="N29" s="28">
        <v>11878286.89</v>
      </c>
      <c r="O29" s="28">
        <v>26719372.89</v>
      </c>
      <c r="P29" s="28">
        <v>0</v>
      </c>
      <c r="Q29" s="28">
        <v>19905882.86</v>
      </c>
      <c r="R29" s="28">
        <v>7238887.75</v>
      </c>
      <c r="S29" s="28">
        <v>0</v>
      </c>
      <c r="T29" s="28">
        <v>1764002.25</v>
      </c>
      <c r="U29" s="28">
        <v>0</v>
      </c>
      <c r="V29" s="28">
        <v>0</v>
      </c>
      <c r="W29" s="28">
        <v>0</v>
      </c>
      <c r="X29" s="28">
        <v>11772367.2</v>
      </c>
      <c r="Y29" s="28">
        <v>0</v>
      </c>
      <c r="Z29" s="28">
        <v>4934520.13</v>
      </c>
      <c r="AA29" s="28">
        <v>139717671.56</v>
      </c>
      <c r="AB29" s="28">
        <v>0</v>
      </c>
      <c r="AC29" s="28">
        <v>69119619.98</v>
      </c>
      <c r="AD29" s="28">
        <v>324895175.23</v>
      </c>
      <c r="AE29" s="28">
        <v>0</v>
      </c>
      <c r="AF29" s="28">
        <v>427621707.03</v>
      </c>
      <c r="AG29" s="28">
        <v>0</v>
      </c>
      <c r="AH29" s="28">
        <v>0</v>
      </c>
      <c r="AI29" s="28">
        <v>15752.4</v>
      </c>
      <c r="AJ29" s="28">
        <v>20325936.72</v>
      </c>
      <c r="AK29" s="28">
        <v>0</v>
      </c>
      <c r="AL29" s="28">
        <v>13253670.22</v>
      </c>
      <c r="AM29" s="28">
        <v>50618</v>
      </c>
      <c r="AN29" s="28">
        <v>0</v>
      </c>
      <c r="AO29" s="28">
        <v>31049.62</v>
      </c>
      <c r="AP29" s="28">
        <v>612438.99</v>
      </c>
      <c r="AQ29" s="28">
        <v>0</v>
      </c>
      <c r="AR29" s="28">
        <v>622722.91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1318444.91</v>
      </c>
      <c r="AZ29" s="28">
        <v>0</v>
      </c>
      <c r="BA29" s="28">
        <v>1673742.91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583918130.84</v>
      </c>
      <c r="BV29" s="29">
        <f t="shared" si="5"/>
        <v>0</v>
      </c>
      <c r="BW29" s="29">
        <f t="shared" si="5"/>
        <v>598159228.3399999</v>
      </c>
    </row>
    <row r="30" spans="1:75" ht="15">
      <c r="A30" s="25">
        <f>A29+1</f>
        <v>203</v>
      </c>
      <c r="B30" s="27" t="s">
        <v>88</v>
      </c>
      <c r="C30" s="28">
        <v>260000</v>
      </c>
      <c r="D30" s="28">
        <v>0</v>
      </c>
      <c r="E30" s="28">
        <v>815173.02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1027539.83</v>
      </c>
      <c r="O30" s="28">
        <v>0</v>
      </c>
      <c r="P30" s="28">
        <v>0</v>
      </c>
      <c r="Q30" s="28">
        <v>500000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3790196.33</v>
      </c>
      <c r="AA30" s="28">
        <v>500000</v>
      </c>
      <c r="AB30" s="28">
        <v>0</v>
      </c>
      <c r="AC30" s="28">
        <v>981820.9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802805.66</v>
      </c>
      <c r="AK30" s="28">
        <v>0</v>
      </c>
      <c r="AL30" s="28">
        <v>4509815.3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1562805.6600000001</v>
      </c>
      <c r="BV30" s="29">
        <f t="shared" si="5"/>
        <v>0</v>
      </c>
      <c r="BW30" s="29">
        <f t="shared" si="5"/>
        <v>11624545.379999999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255009.71</v>
      </c>
      <c r="D32" s="28">
        <v>0</v>
      </c>
      <c r="E32" s="28">
        <v>673801.92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450000</v>
      </c>
      <c r="M32" s="28">
        <v>450000</v>
      </c>
      <c r="N32" s="28">
        <v>315000</v>
      </c>
      <c r="O32" s="28">
        <v>0</v>
      </c>
      <c r="P32" s="28">
        <v>0</v>
      </c>
      <c r="Q32" s="28">
        <v>21373.02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50000</v>
      </c>
      <c r="Y32" s="28">
        <v>0</v>
      </c>
      <c r="Z32" s="28">
        <v>50000</v>
      </c>
      <c r="AA32" s="28">
        <v>261071.83</v>
      </c>
      <c r="AB32" s="28">
        <v>161071.83</v>
      </c>
      <c r="AC32" s="28">
        <v>136575.32</v>
      </c>
      <c r="AD32" s="28">
        <v>3492081.2</v>
      </c>
      <c r="AE32" s="28">
        <v>2022448.74</v>
      </c>
      <c r="AF32" s="28">
        <v>0</v>
      </c>
      <c r="AG32" s="28">
        <v>0</v>
      </c>
      <c r="AH32" s="28">
        <v>0</v>
      </c>
      <c r="AI32" s="28">
        <v>0</v>
      </c>
      <c r="AJ32" s="28">
        <v>125197.84</v>
      </c>
      <c r="AK32" s="28">
        <v>0</v>
      </c>
      <c r="AL32" s="28">
        <v>736265.82</v>
      </c>
      <c r="AM32" s="28">
        <v>0</v>
      </c>
      <c r="AN32" s="28">
        <v>0</v>
      </c>
      <c r="AO32" s="28">
        <v>0</v>
      </c>
      <c r="AP32" s="28">
        <v>15000</v>
      </c>
      <c r="AQ32" s="28">
        <v>0</v>
      </c>
      <c r="AR32" s="28">
        <v>15000</v>
      </c>
      <c r="AS32" s="28">
        <v>0</v>
      </c>
      <c r="AT32" s="28">
        <v>0</v>
      </c>
      <c r="AU32" s="28">
        <v>29997.72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841.74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4649202.32</v>
      </c>
      <c r="BV32" s="29">
        <f t="shared" si="5"/>
        <v>2633520.57</v>
      </c>
      <c r="BW32" s="29">
        <f t="shared" si="5"/>
        <v>1978013.8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43934568.18</v>
      </c>
      <c r="D33" s="31">
        <f t="shared" si="6"/>
        <v>0</v>
      </c>
      <c r="E33" s="31">
        <f t="shared" si="6"/>
        <v>47906190.35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280725.15</v>
      </c>
      <c r="J33" s="31">
        <f t="shared" si="6"/>
        <v>0</v>
      </c>
      <c r="K33" s="31">
        <f t="shared" si="6"/>
        <v>921055.73</v>
      </c>
      <c r="L33" s="31">
        <f t="shared" si="6"/>
        <v>8016933.97</v>
      </c>
      <c r="M33" s="31">
        <f t="shared" si="6"/>
        <v>450000</v>
      </c>
      <c r="N33" s="31">
        <f t="shared" si="6"/>
        <v>13220826.72</v>
      </c>
      <c r="O33" s="31">
        <f t="shared" si="6"/>
        <v>26719372.89</v>
      </c>
      <c r="P33" s="31">
        <f t="shared" si="6"/>
        <v>0</v>
      </c>
      <c r="Q33" s="31">
        <f t="shared" si="6"/>
        <v>20427255.88</v>
      </c>
      <c r="R33" s="31">
        <f t="shared" si="6"/>
        <v>7238887.75</v>
      </c>
      <c r="S33" s="31">
        <f t="shared" si="6"/>
        <v>0</v>
      </c>
      <c r="T33" s="31">
        <f t="shared" si="6"/>
        <v>1764002.25</v>
      </c>
      <c r="U33" s="31">
        <f t="shared" si="6"/>
        <v>0</v>
      </c>
      <c r="V33" s="31">
        <f t="shared" si="6"/>
        <v>0</v>
      </c>
      <c r="W33" s="31">
        <f t="shared" si="6"/>
        <v>0</v>
      </c>
      <c r="X33" s="31">
        <f t="shared" si="6"/>
        <v>11822367.2</v>
      </c>
      <c r="Y33" s="31">
        <f t="shared" si="6"/>
        <v>0</v>
      </c>
      <c r="Z33" s="31">
        <f t="shared" si="6"/>
        <v>8774716.46</v>
      </c>
      <c r="AA33" s="31">
        <f t="shared" si="6"/>
        <v>140478743.39000002</v>
      </c>
      <c r="AB33" s="31">
        <f t="shared" si="6"/>
        <v>161071.83</v>
      </c>
      <c r="AC33" s="31">
        <f t="shared" si="6"/>
        <v>70238016.2</v>
      </c>
      <c r="AD33" s="31">
        <f t="shared" si="6"/>
        <v>328387256.43</v>
      </c>
      <c r="AE33" s="31">
        <f t="shared" si="6"/>
        <v>2022448.74</v>
      </c>
      <c r="AF33" s="31">
        <f t="shared" si="6"/>
        <v>427621707.03</v>
      </c>
      <c r="AG33" s="31">
        <f t="shared" si="6"/>
        <v>0</v>
      </c>
      <c r="AH33" s="31">
        <f t="shared" si="6"/>
        <v>0</v>
      </c>
      <c r="AI33" s="31">
        <f t="shared" si="6"/>
        <v>15752.4</v>
      </c>
      <c r="AJ33" s="31">
        <f t="shared" si="6"/>
        <v>21253940.22</v>
      </c>
      <c r="AK33" s="31">
        <f t="shared" si="6"/>
        <v>0</v>
      </c>
      <c r="AL33" s="31">
        <f t="shared" si="6"/>
        <v>18499751.34</v>
      </c>
      <c r="AM33" s="31">
        <f t="shared" si="6"/>
        <v>50618</v>
      </c>
      <c r="AN33" s="31">
        <f t="shared" si="6"/>
        <v>0</v>
      </c>
      <c r="AO33" s="31">
        <f t="shared" si="6"/>
        <v>31049.62</v>
      </c>
      <c r="AP33" s="31">
        <f t="shared" si="6"/>
        <v>627438.99</v>
      </c>
      <c r="AQ33" s="31">
        <f t="shared" si="6"/>
        <v>0</v>
      </c>
      <c r="AR33" s="31">
        <f t="shared" si="6"/>
        <v>637722.91</v>
      </c>
      <c r="AS33" s="31">
        <f t="shared" si="6"/>
        <v>0</v>
      </c>
      <c r="AT33" s="31">
        <f t="shared" si="6"/>
        <v>0</v>
      </c>
      <c r="AU33" s="31">
        <f t="shared" si="6"/>
        <v>29997.72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1318444.91</v>
      </c>
      <c r="AZ33" s="31">
        <f t="shared" si="6"/>
        <v>0</v>
      </c>
      <c r="BA33" s="31">
        <f t="shared" si="6"/>
        <v>1673742.91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841.74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590130138.82</v>
      </c>
      <c r="BV33" s="31">
        <f t="shared" si="7"/>
        <v>2633520.57</v>
      </c>
      <c r="BW33" s="31">
        <f t="shared" si="7"/>
        <v>611761787.5199999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9753983.96</v>
      </c>
      <c r="BL43" s="28">
        <v>0</v>
      </c>
      <c r="BM43" s="28">
        <v>9753983.96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9753983.96</v>
      </c>
      <c r="BV43" s="29">
        <f t="shared" si="11"/>
        <v>0</v>
      </c>
      <c r="BW43" s="29">
        <f t="shared" si="11"/>
        <v>9753983.96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9063803.34</v>
      </c>
      <c r="BL45" s="28">
        <v>0</v>
      </c>
      <c r="BM45" s="28">
        <v>9013803.34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9063803.34</v>
      </c>
      <c r="BV45" s="29">
        <f t="shared" si="11"/>
        <v>0</v>
      </c>
      <c r="BW45" s="29">
        <f t="shared" si="11"/>
        <v>9013803.34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18817787.3</v>
      </c>
      <c r="BL47" s="31">
        <f t="shared" si="13"/>
        <v>0</v>
      </c>
      <c r="BM47" s="31">
        <f t="shared" si="13"/>
        <v>18767787.3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18817787.3</v>
      </c>
      <c r="BV47" s="31">
        <f>SUM(BV43:BV46)</f>
        <v>0</v>
      </c>
      <c r="BW47" s="31">
        <f>SUM(BW43:BW46)</f>
        <v>18767787.3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750000000</v>
      </c>
      <c r="BO50" s="28">
        <v>0</v>
      </c>
      <c r="BP50" s="28">
        <v>750000000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750000000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750000000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750000000</v>
      </c>
      <c r="BO51" s="31">
        <f aca="true" t="shared" si="15" ref="BO51:BW51">SUM(BO50)</f>
        <v>0</v>
      </c>
      <c r="BP51" s="31">
        <f t="shared" si="15"/>
        <v>750000000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750000000</v>
      </c>
      <c r="BV51" s="31">
        <f t="shared" si="15"/>
        <v>0</v>
      </c>
      <c r="BW51" s="31">
        <f t="shared" si="15"/>
        <v>750000000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705651826</v>
      </c>
      <c r="BR54" s="28">
        <v>0</v>
      </c>
      <c r="BS54" s="28">
        <v>705651826</v>
      </c>
      <c r="BT54" s="28"/>
      <c r="BU54" s="29">
        <f aca="true" t="shared" si="16" ref="BU54:BW55">+C54+F54+I54+L54+O54+R54+U54+X54+AA54+AD54+AG54+AJ54+AM54+AP54+AS54+AV54+AY54+BB54+BE54+BH54+BK54+BN54+BQ54</f>
        <v>705651826</v>
      </c>
      <c r="BV54" s="29">
        <f t="shared" si="16"/>
        <v>0</v>
      </c>
      <c r="BW54" s="29">
        <f t="shared" si="16"/>
        <v>705651826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63042853.95</v>
      </c>
      <c r="BR55" s="28">
        <v>0</v>
      </c>
      <c r="BS55" s="28">
        <v>63042853.95</v>
      </c>
      <c r="BT55" s="28"/>
      <c r="BU55" s="29">
        <f t="shared" si="16"/>
        <v>63042853.95</v>
      </c>
      <c r="BV55" s="29">
        <f t="shared" si="16"/>
        <v>0</v>
      </c>
      <c r="BW55" s="29">
        <f t="shared" si="16"/>
        <v>63042853.95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768694679.95</v>
      </c>
      <c r="BR56" s="31">
        <f t="shared" si="18"/>
        <v>0</v>
      </c>
      <c r="BS56" s="31">
        <f t="shared" si="18"/>
        <v>768694679.95</v>
      </c>
      <c r="BT56" s="31"/>
      <c r="BU56" s="31">
        <f t="shared" si="18"/>
        <v>768694679.95</v>
      </c>
      <c r="BV56" s="31">
        <f t="shared" si="18"/>
        <v>0</v>
      </c>
      <c r="BW56" s="31">
        <f t="shared" si="18"/>
        <v>768694679.95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233819957.93000004</v>
      </c>
      <c r="D57" s="37">
        <f t="shared" si="19"/>
        <v>4439731.47</v>
      </c>
      <c r="E57" s="37">
        <f t="shared" si="19"/>
        <v>266888949.60000002</v>
      </c>
      <c r="F57" s="37">
        <f t="shared" si="19"/>
        <v>138499.43</v>
      </c>
      <c r="G57" s="37">
        <f t="shared" si="19"/>
        <v>0</v>
      </c>
      <c r="H57" s="37">
        <f t="shared" si="19"/>
        <v>238669.74</v>
      </c>
      <c r="I57" s="37">
        <f t="shared" si="19"/>
        <v>44156303.06</v>
      </c>
      <c r="J57" s="37">
        <f t="shared" si="19"/>
        <v>132500</v>
      </c>
      <c r="K57" s="37">
        <f t="shared" si="19"/>
        <v>44922825.49</v>
      </c>
      <c r="L57" s="37">
        <f t="shared" si="19"/>
        <v>59832866</v>
      </c>
      <c r="M57" s="37">
        <f t="shared" si="19"/>
        <v>3937417.14</v>
      </c>
      <c r="N57" s="37">
        <f t="shared" si="19"/>
        <v>60957896.489999995</v>
      </c>
      <c r="O57" s="37">
        <f t="shared" si="19"/>
        <v>35708440.06</v>
      </c>
      <c r="P57" s="37">
        <f t="shared" si="19"/>
        <v>0</v>
      </c>
      <c r="Q57" s="37">
        <f t="shared" si="19"/>
        <v>32089299.549999997</v>
      </c>
      <c r="R57" s="37">
        <f t="shared" si="19"/>
        <v>9788115.49</v>
      </c>
      <c r="S57" s="37">
        <f t="shared" si="19"/>
        <v>0</v>
      </c>
      <c r="T57" s="37">
        <f t="shared" si="19"/>
        <v>4347665.4</v>
      </c>
      <c r="U57" s="37">
        <f t="shared" si="19"/>
        <v>1058149.71</v>
      </c>
      <c r="V57" s="37">
        <f t="shared" si="19"/>
        <v>0</v>
      </c>
      <c r="W57" s="37">
        <f t="shared" si="19"/>
        <v>1185917.84</v>
      </c>
      <c r="X57" s="37">
        <f t="shared" si="19"/>
        <v>39710098.269999996</v>
      </c>
      <c r="Y57" s="37">
        <f t="shared" si="19"/>
        <v>0</v>
      </c>
      <c r="Z57" s="37">
        <f t="shared" si="19"/>
        <v>37070447.730000004</v>
      </c>
      <c r="AA57" s="37">
        <f t="shared" si="19"/>
        <v>270935668.97</v>
      </c>
      <c r="AB57" s="37">
        <f t="shared" si="19"/>
        <v>161071.83</v>
      </c>
      <c r="AC57" s="37">
        <f t="shared" si="19"/>
        <v>223821083.40000004</v>
      </c>
      <c r="AD57" s="37">
        <f t="shared" si="19"/>
        <v>420882857.81</v>
      </c>
      <c r="AE57" s="37">
        <f t="shared" si="19"/>
        <v>2022448.74</v>
      </c>
      <c r="AF57" s="37">
        <f t="shared" si="19"/>
        <v>516631600.40999997</v>
      </c>
      <c r="AG57" s="37">
        <f t="shared" si="19"/>
        <v>1017879.98</v>
      </c>
      <c r="AH57" s="37">
        <f t="shared" si="19"/>
        <v>0</v>
      </c>
      <c r="AI57" s="37">
        <f aca="true" t="shared" si="20" ref="AI57:BN57">+AI25+AI33+AI40+AI47+AI51+AI56</f>
        <v>3975274.54</v>
      </c>
      <c r="AJ57" s="37">
        <f t="shared" si="20"/>
        <v>130455929.56999998</v>
      </c>
      <c r="AK57" s="37">
        <f t="shared" si="20"/>
        <v>10276755.6</v>
      </c>
      <c r="AL57" s="37">
        <f t="shared" si="20"/>
        <v>131911994.86999999</v>
      </c>
      <c r="AM57" s="37">
        <f t="shared" si="20"/>
        <v>2750690.36</v>
      </c>
      <c r="AN57" s="37">
        <f t="shared" si="20"/>
        <v>0</v>
      </c>
      <c r="AO57" s="37">
        <f t="shared" si="20"/>
        <v>2661307.67</v>
      </c>
      <c r="AP57" s="37">
        <f t="shared" si="20"/>
        <v>4572198.05</v>
      </c>
      <c r="AQ57" s="37">
        <f t="shared" si="20"/>
        <v>0</v>
      </c>
      <c r="AR57" s="37">
        <f t="shared" si="20"/>
        <v>4673878.77</v>
      </c>
      <c r="AS57" s="37">
        <f t="shared" si="20"/>
        <v>0</v>
      </c>
      <c r="AT57" s="37">
        <f t="shared" si="20"/>
        <v>0</v>
      </c>
      <c r="AU57" s="37">
        <f t="shared" si="20"/>
        <v>29997.72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1318444.91</v>
      </c>
      <c r="AZ57" s="37">
        <f t="shared" si="20"/>
        <v>0</v>
      </c>
      <c r="BA57" s="37">
        <f t="shared" si="20"/>
        <v>1673742.91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160708177.28</v>
      </c>
      <c r="BI57" s="37">
        <f t="shared" si="20"/>
        <v>0</v>
      </c>
      <c r="BJ57" s="37">
        <f t="shared" si="20"/>
        <v>3100000</v>
      </c>
      <c r="BK57" s="37">
        <f t="shared" si="20"/>
        <v>25478975.310000002</v>
      </c>
      <c r="BL57" s="37">
        <f t="shared" si="20"/>
        <v>0</v>
      </c>
      <c r="BM57" s="37">
        <f t="shared" si="20"/>
        <v>25428975.310000002</v>
      </c>
      <c r="BN57" s="37">
        <f t="shared" si="20"/>
        <v>751320562.14</v>
      </c>
      <c r="BO57" s="37">
        <f>+BO25+BO33+BO40+BO47+BO51+BO56</f>
        <v>0</v>
      </c>
      <c r="BP57" s="37">
        <f>+BP25+BP33+BP40+BP47+BP51+BP56</f>
        <v>751320562.14</v>
      </c>
      <c r="BQ57" s="37">
        <f>+BQ25+BQ33+BQ40+BQ47+BQ51+BQ56</f>
        <v>768694679.95</v>
      </c>
      <c r="BR57" s="37">
        <f>+BR25+BR33+BR40+BR47+BR51+BR56</f>
        <v>0</v>
      </c>
      <c r="BS57" s="37">
        <f>+BS25+BS33+BS40+BS47+BS51+BS56</f>
        <v>768694679.95</v>
      </c>
      <c r="BT57" s="37"/>
      <c r="BU57" s="37">
        <f>+BU12+BU25+BU33+BU40+BU47+BU51+BU56</f>
        <v>2962348494.2799997</v>
      </c>
      <c r="BV57" s="37">
        <f>+BV25+BV33+BV40+BV47+BV51+BV56</f>
        <v>20969924.78</v>
      </c>
      <c r="BW57" s="37">
        <f>+BW25+BW33+BW40+BW47+BW51+BW56</f>
        <v>2881624769.5299997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2023-08-07T10:21:23Z</dcterms:modified>
  <cp:category/>
  <cp:version/>
  <cp:contentType/>
  <cp:contentStatus/>
</cp:coreProperties>
</file>